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24226"/>
  <mc:AlternateContent xmlns:mc="http://schemas.openxmlformats.org/markup-compatibility/2006">
    <mc:Choice Requires="x15">
      <x15ac:absPath xmlns:x15ac="http://schemas.microsoft.com/office/spreadsheetml/2010/11/ac" url="R:\1003300-1004999\1004170.00\04_DOCUMENTS\TIP APPLICATION\05_Narratives and Exhibits\"/>
    </mc:Choice>
  </mc:AlternateContent>
  <xr:revisionPtr revIDLastSave="0" documentId="13_ncr:1_{1F064A7D-1968-4C6F-83E9-4E4578FA3724}" xr6:coauthVersionLast="38" xr6:coauthVersionMax="38" xr10:uidLastSave="{00000000-0000-0000-0000-000000000000}"/>
  <bookViews>
    <workbookView xWindow="0" yWindow="0" windowWidth="38400" windowHeight="17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5" i="12"/>
  <c r="B4"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<sst xmlns="http://schemas.openxmlformats.org/spreadsheetml/2006/main" count="197" uniqueCount="143">
  <si>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</si>
  <si>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</si>
  <si>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</si>
  <si>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</si>
  <si>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</si>
  <si>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</si>
  <si>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</si>
  <si>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</si>
  <si>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</si>
  <si>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</si>
  <si>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</si>
  <si>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</si>
  <si>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</si>
  <si>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</si>
  <si>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</si>
  <si>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</si>
  <si>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</si>
  <si>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</si>
  <si>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</si>
  <si>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</si>
  <si>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</si>
  <si>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</si>
  <si>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</si>
  <si>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</si>
  <si>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</si>
  <si>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</si>
  <si>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</si>
  <si>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</si>
  <si>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</si>
  <si>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</si>
  <si>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</si>
  <si>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</si>
  <si>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</si>
  <si>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</si>
  <si>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</si>
  <si>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</si>
  <si>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</si>
  <si>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</si>
  <si>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</si>
  <si>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</si>
  <si>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</si>
  <si>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</si>
  <si>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</si>
  <si>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</si>
  <si>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</si>
  <si>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</si>
  <si>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</si>
  <si>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</si>
  <si>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</si>
  <si>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</si>
  <si>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</si>
  <si>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</si>
  <si>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</si>
  <si>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</si>
  <si>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</si>
  <si>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</si>
  <si>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</si>
  <si>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</si>
  <si>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</si>
  <si>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</si>
  <si>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</si>
  <si>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</si>
  <si>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</si>
  <si>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</si>
  <si>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</si>
  <si>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</si>
  <si>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</si>
  <si>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</si>
  <si>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</si>
  <si>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</si>
  <si>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</si>
  <si>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</si>
  <si>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</si>
  <si>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</si>
  <si>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</si>
  <si>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</si>
  <si>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</si>
  <si>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</si>
  <si>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</si>
  <si>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</si>
  <si>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</si>
  <si>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</si>
  <si>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</si>
  <si>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</si>
  <si>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</si>
  <si>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</si>
  <si>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</si>
  <si>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</si>
  <si>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</si>
  <si>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</si>
  <si>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</si>
  <si>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</si>
  <si>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</si>
  <si>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</si>
  <si>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</si>
  <si>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</si>
  <si>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</si>
  <si>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</si>
  <si>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</si>
  <si>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</si>
  <si>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</si>
  <si>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</si>
  <si>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</si>
  <si>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</si>
  <si>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</si>
  <si>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</si>
  <si>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</si>
  <si>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</si>
  <si>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</si>
  <si>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</si>
  <si>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</si>
  <si>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</si>
  <si>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</si>
  <si>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</si>
  <si>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</si>
  <si>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</si>
  <si>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</si>
  <si>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</si>
  <si>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</si>
  <si>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</si>
  <si>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</si>
  <si>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</si>
  <si>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</si>
  <si>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</si>
  <si>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</si>
  <si>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</si>
  <si>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</si>
  <si>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</si>
  <si>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</si>
  <si>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</si>
  <si>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</si>
  <si>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</si>
  <si>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</si>
  <si>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</si>
  <si>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</si>
  <si>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</si>
  <si>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</si>
  <si>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</si>
  <si>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</si>
  <si>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</si>
  <si>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</si>
  <si>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</si>
  <si>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Gulf Bank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</si>
</sst>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A6" sqref="A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14607</v>
      </c>
      <c r="G6" s="80">
        <v>16163</v>
      </c>
      <c r="J6" t="s">
        <v>61</v>
      </c>
    </row>
    <row r="7" spans="1:16" x14ac:dyDescent="0.25">
      <c r="A7" s="2" t="s">
        <v>47</v>
      </c>
      <c r="B7" s="3">
        <v>161</v>
      </c>
      <c r="E7" s="2" t="s">
        <v>55</v>
      </c>
      <c r="F7" s="80">
        <v>2</v>
      </c>
      <c r="G7" s="80">
        <v>4</v>
      </c>
    </row>
    <row r="8" spans="1:16" x14ac:dyDescent="0.25">
      <c r="A8" s="2" t="s">
        <v>48</v>
      </c>
      <c r="B8" s="3"/>
      <c r="E8" s="7" t="s">
        <v>56</v>
      </c>
      <c r="F8" s="81">
        <f>IF(AND(F6&gt;0,F7&gt;0), F6/F7, "N/A")</f>
        <v>7303.5</v>
      </c>
      <c r="G8" s="81">
        <f>IF(AND(G6&gt;0,G7&gt;0), G6/G7, "N/A")</f>
        <v>4040.75</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1.4444567800000001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1.2766646963999999</v>
      </c>
    </row>
    <row r="10" spans="1:16" x14ac:dyDescent="0.25">
      <c r="A10" s="2" t="s">
        <v>93</v>
      </c>
      <c r="B10" s="54" t="s">
        <v>68</v>
      </c>
      <c r="E10" s="7" t="s">
        <v>70</v>
      </c>
      <c r="F10" s="83">
        <f>IF(OR(F9=FALSE,G9=FALSE),"N/A",(F9-G9))</f>
        <v>0.1677920836000002</v>
      </c>
      <c r="G10" s="84"/>
    </row>
    <row r="11" spans="1:16" x14ac:dyDescent="0.25">
      <c r="A11" s="2" t="s">
        <v>95</v>
      </c>
      <c r="B11" s="80" t="s">
        <v>62</v>
      </c>
      <c r="E11" s="7" t="s">
        <v>75</v>
      </c>
      <c r="F11" s="94">
        <f>IF(OR(F9=FALSE,G9=FALSE,F10=FALSE), "N/A", IF(OR(F10=0.1,AND(0.01&lt;F10,F10&lt;0.1)), 5, (IF(OR(F10=0.2,AND(0.1&lt;F10,F10&lt;0.2)), 10, (IF(OR(F10=0.3,AND(0.2&lt;F10,F10&lt;0.3)), 15, IF(F10&gt;0.3, 20,"N/A")))))))</f>
        <v>10</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1.4444567800000001</v>
      </c>
      <c r="F4" s="78">
        <f>+K4</f>
        <v>1.2766646963999999</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1.4444567800000001</v>
      </c>
      <c r="K4" s="76">
        <f>'Inputs &amp; Outputs'!G9</f>
        <v>1.2766646963999999</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0.11445727000000017</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Arturo Villanueva</cp:lastModifiedBy>
  <cp:lastPrinted>2018-10-22T22:16:08Z</cp:lastPrinted>
  <dcterms:created xsi:type="dcterms:W3CDTF">2012-07-25T15:48:32Z</dcterms:created>
  <dcterms:modified xsi:type="dcterms:W3CDTF">2018-10-30T20:48:47Z</dcterms:modified>
</cp:coreProperties>
</file>