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7_SH105/"/>
    </mc:Choice>
  </mc:AlternateContent>
  <xr:revisionPtr revIDLastSave="9" documentId="8_{85BFBAFC-495F-43FB-AAAD-A45135E1644F}" xr6:coauthVersionLast="40" xr6:coauthVersionMax="40" xr10:uidLastSave="{904A8443-8016-4F78-84DB-DC6923862E7F}"/>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C10" i="19"/>
  <c r="H32" i="19"/>
  <c r="G32" i="19"/>
  <c r="G4" i="19"/>
  <c r="I4" i="19"/>
  <c r="C4" i="19"/>
  <c r="C5" i="19"/>
  <c r="J4" i="19"/>
  <c r="C11" i="19"/>
  <c r="H28" i="19"/>
  <c r="H14" i="19"/>
  <c r="C9" i="19"/>
  <c r="H8" i="19"/>
  <c r="H6" i="19"/>
  <c r="H20" i="19"/>
  <c r="H36" i="19"/>
  <c r="H27" i="19"/>
  <c r="H19" i="19"/>
  <c r="H35" i="19"/>
  <c r="H29" i="19"/>
  <c r="H21" i="19"/>
  <c r="H13" i="19"/>
  <c r="H26" i="19"/>
  <c r="H18" i="19"/>
  <c r="H34" i="19"/>
  <c r="H25" i="19"/>
  <c r="H17" i="19"/>
  <c r="H33" i="19"/>
  <c r="H12" i="19"/>
  <c r="G12" i="19"/>
  <c r="H24" i="19"/>
  <c r="H16" i="19"/>
  <c r="H31" i="19"/>
  <c r="H23" i="19"/>
  <c r="H15" i="19"/>
  <c r="H30" i="19"/>
  <c r="H22" i="19"/>
  <c r="H5" i="19"/>
  <c r="G5" i="19"/>
  <c r="G6" i="19"/>
  <c r="H11" i="19"/>
  <c r="H10" i="19"/>
  <c r="H9" i="19"/>
  <c r="C12" i="2"/>
  <c r="D5"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14" i="19"/>
  <c r="I30" i="19"/>
  <c r="I18" i="19"/>
  <c r="I19" i="19"/>
  <c r="I9" i="19"/>
  <c r="I29" i="19"/>
  <c r="I16" i="19"/>
  <c r="I20" i="19"/>
  <c r="J11" i="19"/>
  <c r="T11" i="19"/>
  <c r="U11" i="19"/>
  <c r="N11" i="19"/>
  <c r="O11" i="19"/>
  <c r="J31" i="19"/>
  <c r="K31" i="19"/>
  <c r="L31" i="19"/>
  <c r="M31" i="19"/>
  <c r="N31" i="19"/>
  <c r="O31" i="19"/>
  <c r="P31" i="19"/>
  <c r="Q31" i="19"/>
  <c r="N4" i="19"/>
  <c r="O4" i="19"/>
  <c r="T31" i="19"/>
  <c r="U31" i="19"/>
  <c r="P11" i="19"/>
  <c r="Q11" i="19"/>
  <c r="T4" i="19"/>
  <c r="K4" i="19"/>
  <c r="P4" i="19"/>
  <c r="G33" i="19"/>
  <c r="J32" i="19"/>
  <c r="N32" i="19"/>
  <c r="O32" i="19"/>
  <c r="P32" i="19"/>
  <c r="Q32" i="19"/>
  <c r="J6" i="19"/>
  <c r="N6" i="19"/>
  <c r="O6" i="19"/>
  <c r="P6" i="19"/>
  <c r="Q6" i="19"/>
  <c r="G13" i="19"/>
  <c r="N12" i="19"/>
  <c r="O12" i="19"/>
  <c r="P12" i="19"/>
  <c r="Q12" i="19"/>
  <c r="J12" i="19"/>
  <c r="K11" i="19"/>
  <c r="L11" i="19"/>
  <c r="M11" i="19"/>
  <c r="N5" i="19"/>
  <c r="J5" i="19"/>
  <c r="H7" i="19"/>
  <c r="G7" i="19"/>
  <c r="N7" i="19"/>
  <c r="O7" i="19"/>
  <c r="P7" i="19"/>
  <c r="Q7" i="19"/>
  <c r="G8" i="19"/>
  <c r="J7" i="19"/>
  <c r="K32" i="19"/>
  <c r="L32" i="19"/>
  <c r="M32" i="19"/>
  <c r="T32" i="19"/>
  <c r="U32" i="19"/>
  <c r="O5" i="19"/>
  <c r="L4" i="19"/>
  <c r="K12" i="19"/>
  <c r="L12" i="19"/>
  <c r="M12" i="19"/>
  <c r="T12" i="19"/>
  <c r="U12" i="19"/>
  <c r="N33" i="19"/>
  <c r="O33" i="19"/>
  <c r="P33" i="19"/>
  <c r="Q33" i="19"/>
  <c r="J33" i="19"/>
  <c r="G34" i="19"/>
  <c r="K6" i="19"/>
  <c r="L6" i="19"/>
  <c r="M6" i="19"/>
  <c r="T6" i="19"/>
  <c r="U6" i="19"/>
  <c r="U4" i="19"/>
  <c r="Q4" i="19"/>
  <c r="J13" i="19"/>
  <c r="N13" i="19"/>
  <c r="O13" i="19"/>
  <c r="P13" i="19"/>
  <c r="Q13" i="19"/>
  <c r="G14" i="19"/>
  <c r="T5" i="19"/>
  <c r="U5" i="19"/>
  <c r="K5" i="19"/>
  <c r="L5" i="19"/>
  <c r="M5" i="19"/>
  <c r="J14" i="19"/>
  <c r="N14" i="19"/>
  <c r="O14" i="19"/>
  <c r="P14" i="19"/>
  <c r="Q14" i="19"/>
  <c r="G15" i="19"/>
  <c r="P5" i="19"/>
  <c r="K7" i="19"/>
  <c r="T7" i="19"/>
  <c r="U7" i="19"/>
  <c r="K13" i="19"/>
  <c r="L13" i="19"/>
  <c r="M13" i="19"/>
  <c r="T13" i="19"/>
  <c r="U13" i="19"/>
  <c r="J8" i="19"/>
  <c r="G9" i="19"/>
  <c r="N8" i="19"/>
  <c r="N34" i="19"/>
  <c r="O34" i="19"/>
  <c r="P34" i="19"/>
  <c r="Q34" i="19"/>
  <c r="G35" i="19"/>
  <c r="J34" i="19"/>
  <c r="T33" i="19"/>
  <c r="U33" i="19"/>
  <c r="K33" i="19"/>
  <c r="L33" i="19"/>
  <c r="M33" i="19"/>
  <c r="M4" i="19"/>
  <c r="K34" i="19"/>
  <c r="L34" i="19"/>
  <c r="M34" i="19"/>
  <c r="T34" i="19"/>
  <c r="U34" i="19"/>
  <c r="G36" i="19"/>
  <c r="N35" i="19"/>
  <c r="O35" i="19"/>
  <c r="P35" i="19"/>
  <c r="Q35" i="19"/>
  <c r="J35" i="19"/>
  <c r="L7" i="19"/>
  <c r="N9" i="19"/>
  <c r="O9" i="19"/>
  <c r="P9" i="19"/>
  <c r="Q9" i="19"/>
  <c r="G10" i="19"/>
  <c r="J9" i="19"/>
  <c r="Q5" i="19"/>
  <c r="K8" i="19"/>
  <c r="L8" i="19"/>
  <c r="M8" i="19"/>
  <c r="T8" i="19"/>
  <c r="U8" i="19"/>
  <c r="G16" i="19"/>
  <c r="J15" i="19"/>
  <c r="N15" i="19"/>
  <c r="O15" i="19"/>
  <c r="P15" i="19"/>
  <c r="Q15" i="19"/>
  <c r="O8" i="19"/>
  <c r="K14" i="19"/>
  <c r="L14" i="19"/>
  <c r="M14" i="19"/>
  <c r="T14" i="19"/>
  <c r="U14" i="19"/>
  <c r="M7" i="19"/>
  <c r="K9" i="19"/>
  <c r="T9" i="19"/>
  <c r="U9" i="19"/>
  <c r="N36" i="19"/>
  <c r="O36" i="19"/>
  <c r="P36" i="19"/>
  <c r="Q36" i="19"/>
  <c r="J36" i="19"/>
  <c r="K35" i="19"/>
  <c r="L35" i="19"/>
  <c r="M35" i="19"/>
  <c r="T35" i="19"/>
  <c r="U35" i="19"/>
  <c r="T15" i="19"/>
  <c r="U15" i="19"/>
  <c r="K15" i="19"/>
  <c r="L15" i="19"/>
  <c r="M15" i="19"/>
  <c r="N10" i="19"/>
  <c r="J10" i="19"/>
  <c r="G17" i="19"/>
  <c r="J16" i="19"/>
  <c r="N16" i="19"/>
  <c r="O16" i="19"/>
  <c r="P16" i="19"/>
  <c r="Q16" i="19"/>
  <c r="P8" i="19"/>
  <c r="K36" i="19"/>
  <c r="L36" i="19"/>
  <c r="M36" i="19"/>
  <c r="T36" i="19"/>
  <c r="U36" i="19"/>
  <c r="T10" i="19"/>
  <c r="K10" i="19"/>
  <c r="L10" i="19"/>
  <c r="M10" i="19"/>
  <c r="O10" i="19"/>
  <c r="L9" i="19"/>
  <c r="J17" i="19"/>
  <c r="N17" i="19"/>
  <c r="O17" i="19"/>
  <c r="P17" i="19"/>
  <c r="Q17" i="19"/>
  <c r="G18" i="19"/>
  <c r="T16" i="19"/>
  <c r="U16" i="19"/>
  <c r="K16" i="19"/>
  <c r="L16" i="19"/>
  <c r="M16" i="19"/>
  <c r="Q8" i="19"/>
  <c r="M9" i="19"/>
  <c r="U10" i="19"/>
  <c r="K17" i="19"/>
  <c r="L17" i="19"/>
  <c r="M17" i="19"/>
  <c r="T17" i="19"/>
  <c r="U17" i="19"/>
  <c r="P10" i="19"/>
  <c r="G19" i="19"/>
  <c r="N18" i="19"/>
  <c r="J18" i="19"/>
  <c r="T18" i="19"/>
  <c r="U18" i="19"/>
  <c r="K18" i="19"/>
  <c r="G20" i="19"/>
  <c r="N19" i="19"/>
  <c r="O19" i="19"/>
  <c r="P19" i="19"/>
  <c r="Q19" i="19"/>
  <c r="J19" i="19"/>
  <c r="O18" i="19"/>
  <c r="Q10" i="19"/>
  <c r="P18" i="19"/>
  <c r="K19" i="19"/>
  <c r="L19" i="19"/>
  <c r="M19" i="19"/>
  <c r="T19" i="19"/>
  <c r="U19" i="19"/>
  <c r="J20" i="19"/>
  <c r="N20" i="19"/>
  <c r="O20" i="19"/>
  <c r="P20" i="19"/>
  <c r="Q20" i="19"/>
  <c r="G21" i="19"/>
  <c r="L18" i="19"/>
  <c r="T20" i="19"/>
  <c r="U20" i="19"/>
  <c r="K20" i="19"/>
  <c r="L20" i="19"/>
  <c r="M20" i="19"/>
  <c r="J21" i="19"/>
  <c r="G22" i="19"/>
  <c r="N21" i="19"/>
  <c r="O21" i="19"/>
  <c r="P21" i="19"/>
  <c r="Q21" i="19"/>
  <c r="M18" i="19"/>
  <c r="Q18" i="19"/>
  <c r="N22" i="19"/>
  <c r="O22" i="19"/>
  <c r="P22" i="19"/>
  <c r="Q22" i="19"/>
  <c r="J22" i="19"/>
  <c r="G23" i="19"/>
  <c r="K21" i="19"/>
  <c r="L21" i="19"/>
  <c r="M21" i="19"/>
  <c r="T21" i="19"/>
  <c r="U21" i="19"/>
  <c r="J23" i="19"/>
  <c r="N23" i="19"/>
  <c r="O23" i="19"/>
  <c r="P23" i="19"/>
  <c r="Q23" i="19"/>
  <c r="G24" i="19"/>
  <c r="K22" i="19"/>
  <c r="L22" i="19"/>
  <c r="M22" i="19"/>
  <c r="T22" i="19"/>
  <c r="U22" i="19"/>
  <c r="N24" i="19"/>
  <c r="O24" i="19"/>
  <c r="P24" i="19"/>
  <c r="Q24" i="19"/>
  <c r="J24" i="19"/>
  <c r="G25" i="19"/>
  <c r="K23" i="19"/>
  <c r="L23" i="19"/>
  <c r="M23" i="19"/>
  <c r="T23" i="19"/>
  <c r="U23" i="19"/>
  <c r="N25" i="19"/>
  <c r="O25" i="19"/>
  <c r="P25" i="19"/>
  <c r="Q25" i="19"/>
  <c r="J25" i="19"/>
  <c r="G26" i="19"/>
  <c r="T24" i="19"/>
  <c r="U24" i="19"/>
  <c r="K24" i="19"/>
  <c r="L24" i="19"/>
  <c r="M24" i="19"/>
  <c r="G27" i="19"/>
  <c r="J26" i="19"/>
  <c r="N26" i="19"/>
  <c r="O26" i="19"/>
  <c r="P26" i="19"/>
  <c r="Q26" i="19"/>
  <c r="T25" i="19"/>
  <c r="U25" i="19"/>
  <c r="K25" i="19"/>
  <c r="L25" i="19"/>
  <c r="M25" i="19"/>
  <c r="K26" i="19"/>
  <c r="L26" i="19"/>
  <c r="M26" i="19"/>
  <c r="T26" i="19"/>
  <c r="U26" i="19"/>
  <c r="G28" i="19"/>
  <c r="N27" i="19"/>
  <c r="O27" i="19"/>
  <c r="P27" i="19"/>
  <c r="Q27" i="19"/>
  <c r="J27" i="19"/>
  <c r="K27" i="19"/>
  <c r="L27" i="19"/>
  <c r="M27" i="19"/>
  <c r="T27" i="19"/>
  <c r="U27" i="19"/>
  <c r="N28" i="19"/>
  <c r="O28" i="19"/>
  <c r="P28" i="19"/>
  <c r="Q28" i="19"/>
  <c r="G29" i="19"/>
  <c r="J28" i="19"/>
  <c r="T28" i="19"/>
  <c r="U28" i="19"/>
  <c r="K28" i="19"/>
  <c r="L28" i="19"/>
  <c r="M28" i="19"/>
  <c r="J29" i="19"/>
  <c r="N29" i="19"/>
  <c r="O29" i="19"/>
  <c r="P29" i="19"/>
  <c r="Q29" i="19"/>
  <c r="G30" i="19"/>
  <c r="T29" i="19"/>
  <c r="U29" i="19"/>
  <c r="K29" i="19"/>
  <c r="L29" i="19"/>
  <c r="M29" i="19"/>
  <c r="J30" i="19"/>
  <c r="N30" i="19"/>
  <c r="T30" i="19"/>
  <c r="K30" i="19"/>
  <c r="J37" i="19"/>
  <c r="O30" i="19"/>
  <c r="N37" i="19"/>
  <c r="P30" i="19"/>
  <c r="O37" i="19"/>
  <c r="B38" i="11"/>
  <c r="L30" i="19"/>
  <c r="K37" i="19"/>
  <c r="B37" i="11"/>
  <c r="U30" i="19"/>
  <c r="U37" i="19"/>
  <c r="T37" i="19"/>
  <c r="M30" i="19"/>
  <c r="M37" i="19"/>
  <c r="B30" i="11"/>
  <c r="Q30" i="19"/>
  <c r="Q37" i="19"/>
  <c r="B31" i="11"/>
  <c r="B34" i="11"/>
  <c r="L37" i="19"/>
  <c r="P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<sst xmlns="http://schemas.openxmlformats.org/spreadsheetml/2006/main" count="263" uniqueCount="131">
  <si>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</si>
  <si>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</si>
  <si>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</si>
  <si>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</si>
  <si>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</si>
  <si>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</si>
  <si>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</si>
  <si>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</si>
  <si>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</si>
  <si>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</si>
  <si>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</si>
  <si>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</si>
  <si>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</si>
  <si>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</si>
  <si>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</si>
  <si>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</si>
  <si>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</si>
  <si>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</si>
  <si>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</si>
  <si>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</si>
  <si>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</si>
  <si>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</si>
  <si>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</si>
  <si>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</si>
  <si>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</si>
  <si>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</si>
  <si>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</si>
  <si>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</si>
  <si>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</si>
  <si>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</si>
  <si>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</si>
  <si>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</si>
  <si>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</si>
  <si>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</si>
  <si>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</si>
  <si>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</si>
  <si>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</si>
  <si>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</si>
  <si>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</si>
  <si>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</si>
  <si>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</si>
  <si>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</si>
  <si>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</si>
  <si>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</si>
  <si>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</si>
  <si>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</si>
  <si>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</si>
  <si>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105 Widening from BS105T to SH 321</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</si>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</sst>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B7" sqref="B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ht="45">
      <c r="A6" s="5" t="s">
        <v>6</v>
      </c>
      <c r="B6" s="97" t="s">
        <v>47</v>
      </c>
      <c r="D6" s="5"/>
      <c r="E6" s="49" t="s">
        <v>48</v>
      </c>
    </row>
    <row r="7" spans="1:5">
      <c r="A7" s="5" t="s">
        <v>49</v>
      </c>
      <c r="B7" s="5">
        <v>255</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2027</v>
      </c>
    </row>
    <row r="14" spans="1:5">
      <c r="A14" s="5" t="s">
        <v>59</v>
      </c>
      <c r="B14" s="5" t="s">
        <v>60</v>
      </c>
    </row>
    <row r="15" spans="1:5">
      <c r="A15" s="85" t="s">
        <v>61</v>
      </c>
      <c r="B15" s="8" t="s">
        <v>62</v>
      </c>
    </row>
    <row r="16" spans="1:5">
      <c r="A16" s="85" t="s">
        <v>63</v>
      </c>
      <c r="B16" s="8">
        <v>5.51</v>
      </c>
    </row>
    <row r="17" spans="1:2">
      <c r="A17" s="86" t="s">
        <v>64</v>
      </c>
      <c r="B17" s="8">
        <v>44</v>
      </c>
    </row>
    <row r="18" spans="1:2">
      <c r="A18" s="86" t="s">
        <v>65</v>
      </c>
      <c r="B18" s="8">
        <v>44</v>
      </c>
    </row>
    <row r="19" spans="1:2">
      <c r="A19" s="76" t="s">
        <v>66</v>
      </c>
      <c r="B19" s="77">
        <f>VLOOKUP(B14,'Service Life'!C6:D8,2,FALSE)</f>
        <v>20</v>
      </c>
    </row>
    <row r="21" spans="1:2">
      <c r="A21" s="81" t="s">
        <v>67</v>
      </c>
    </row>
    <row r="22" spans="1:2" ht="20.25" customHeight="1">
      <c r="A22" s="86" t="s">
        <v>68</v>
      </c>
      <c r="B22" s="95">
        <v>7542</v>
      </c>
    </row>
    <row r="23" spans="1:2" ht="30">
      <c r="A23" s="94" t="s">
        <v>69</v>
      </c>
      <c r="B23" s="96">
        <v>9007</v>
      </c>
    </row>
    <row r="24" spans="1:2" ht="30">
      <c r="A24" s="94" t="s">
        <v>70</v>
      </c>
      <c r="B24" s="96">
        <v>16163</v>
      </c>
    </row>
    <row r="27" spans="1:2" ht="18.75">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disablePrompts="1"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8.8036298751799996E-2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1.7805000767099999E-2</v>
      </c>
      <c r="F4" s="54">
        <v>2018</v>
      </c>
      <c r="G4" s="63">
        <f>'Inputs &amp; Outputs'!B22</f>
        <v>7542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8.8036298751799996E-2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1.7805000767099999E-2</v>
      </c>
      <c r="F5" s="54">
        <f t="shared" ref="F5:F36" si="2">F4+1</f>
        <v>2019</v>
      </c>
      <c r="G5" s="63">
        <f>G4+G4*H5</f>
        <v>7735.7050858301318</v>
      </c>
      <c r="H5" s="62">
        <f>$C$9</f>
        <v>2.5683517081693363E-2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7934.3851995409923</v>
      </c>
      <c r="H6" s="62">
        <f t="shared" ref="H6:H11" si="7">$C$9</f>
        <v>2.5683517081693363E-2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8138.1681173461384</v>
      </c>
      <c r="H7" s="62">
        <f t="shared" si="7"/>
        <v>2.5683517081693363E-2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8347.1848972016905</v>
      </c>
      <c r="H8" s="62">
        <f t="shared" si="7"/>
        <v>2.5683517081693363E-2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2.5683517081693363E-2</v>
      </c>
      <c r="F9" s="54">
        <f t="shared" si="2"/>
        <v>2023</v>
      </c>
      <c r="G9" s="63">
        <f t="shared" si="6"/>
        <v>8561.569963093023</v>
      </c>
      <c r="H9" s="62">
        <f t="shared" si="7"/>
        <v>2.5683517081693363E-2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2.3664570480442348E-2</v>
      </c>
      <c r="F10" s="54">
        <f t="shared" si="2"/>
        <v>2024</v>
      </c>
      <c r="G10" s="63">
        <f t="shared" si="6"/>
        <v>8781.4611914862362</v>
      </c>
      <c r="H10" s="62">
        <f t="shared" si="7"/>
        <v>2.5683517081693363E-2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2.8633281954593359E-2</v>
      </c>
      <c r="F11" s="54">
        <f t="shared" si="2"/>
        <v>2025</v>
      </c>
      <c r="G11" s="63">
        <f>'Inputs &amp; Outputs'!$B$23</f>
        <v>9007</v>
      </c>
      <c r="H11" s="62">
        <f t="shared" si="7"/>
        <v>2.5683517081693363E-2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9220.1467863173439</v>
      </c>
      <c r="H12" s="62">
        <f>$C$10</f>
        <v>2.3664570480442348E-2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9438.3375997821749</v>
      </c>
      <c r="H13" s="62">
        <f t="shared" ref="H13:H36" si="8">$C$10</f>
        <v>2.3664570480442348E-2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9661.6918051304292</v>
      </c>
      <c r="H14" s="62">
        <f t="shared" si="8"/>
        <v>2.3664570480442348E-2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9890.3315918132503</v>
      </c>
      <c r="H15" s="62">
        <f t="shared" si="8"/>
        <v>2.3664570480442348E-2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10124.38204084266</v>
      </c>
      <c r="H16" s="62">
        <f t="shared" si="8"/>
        <v>2.3664570480442348E-2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10363.971193219106</v>
      </c>
      <c r="H17" s="62">
        <f t="shared" si="8"/>
        <v>2.3664570480442348E-2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10609.230119978314</v>
      </c>
      <c r="H18" s="62">
        <f t="shared" si="8"/>
        <v>2.3664570480442348E-2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10860.292993895773</v>
      </c>
      <c r="H19" s="62">
        <f t="shared" si="8"/>
        <v>2.3664570480442348E-2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11117.297162888073</v>
      </c>
      <c r="H20" s="62">
        <f t="shared" si="8"/>
        <v>2.3664570480442348E-2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11380.383225151259</v>
      </c>
      <c r="H21" s="62">
        <f t="shared" si="8"/>
        <v>2.3664570480442348E-2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11649.695106077295</v>
      </c>
      <c r="H22" s="62">
        <f t="shared" si="8"/>
        <v>2.3664570480442348E-2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11925.380136990725</v>
      </c>
      <c r="H23" s="62">
        <f t="shared" si="8"/>
        <v>2.3664570480442348E-2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12207.589135748609</v>
      </c>
      <c r="H24" s="62">
        <f t="shared" si="8"/>
        <v>2.3664570480442348E-2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12496.476489247814</v>
      </c>
      <c r="H25" s="62">
        <f t="shared" si="8"/>
        <v>2.3664570480442348E-2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12792.20023788481</v>
      </c>
      <c r="H26" s="62">
        <f t="shared" si="8"/>
        <v>2.3664570480442348E-2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13094.922162014167</v>
      </c>
      <c r="H27" s="62">
        <f t="shared" si="8"/>
        <v>2.3664570480442348E-2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13404.807870453058</v>
      </c>
      <c r="H28" s="62">
        <f t="shared" si="8"/>
        <v>2.3664570480442348E-2</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13722.026891080182</v>
      </c>
      <c r="H29" s="62">
        <f t="shared" si="8"/>
        <v>2.3664570480442348E-2</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14046.752763578674</v>
      </c>
      <c r="H30" s="62">
        <f t="shared" si="8"/>
        <v>2.3664570480442348E-2</v>
      </c>
      <c r="I30" s="54">
        <f>IF(AND(F30&gt;='Inputs &amp; Outputs'!B$13,F30&lt;'Inputs &amp; Outputs'!B$13+'Inputs &amp; Outputs'!B$19),1,0)</f>
        <v>1</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16163</v>
      </c>
      <c r="H31" s="62">
        <f t="shared" si="8"/>
        <v>2.3664570480442348E-2</v>
      </c>
      <c r="I31" s="54">
        <f>IF(AND(F31&gt;='Inputs &amp; Outputs'!B$13,F31&lt;'Inputs &amp; Outputs'!B$13+'Inputs &amp; Outputs'!B$19),1,0)</f>
        <v>1</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16545.490452675389</v>
      </c>
      <c r="H32" s="62">
        <f t="shared" si="8"/>
        <v>2.3664570480442348E-2</v>
      </c>
      <c r="I32" s="54">
        <f>IF(AND(F32&gt;='Inputs &amp; Outputs'!B$13,F32&lt;'Inputs &amp; Outputs'!B$13+'Inputs &amp; Outputs'!B$19),1,0)</f>
        <v>1</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16937.032377626212</v>
      </c>
      <c r="H33" s="62">
        <f t="shared" si="8"/>
        <v>2.3664570480442348E-2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17337.839974056082</v>
      </c>
      <c r="H34" s="62">
        <f t="shared" si="8"/>
        <v>2.3664570480442348E-2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17748.132510100764</v>
      </c>
      <c r="H35" s="62">
        <f t="shared" si="8"/>
        <v>2.3664570480442348E-2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18168.134442782273</v>
      </c>
      <c r="H36" s="62">
        <f t="shared" si="8"/>
        <v>2.3664570480442348E-2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115</v>
      </c>
      <c r="E2" s="92" t="s">
        <v>116</v>
      </c>
      <c r="F2" s="92" t="s">
        <v>117</v>
      </c>
      <c r="G2" s="92" t="s">
        <v>118</v>
      </c>
      <c r="H2" s="92" t="s">
        <v>55</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115</v>
      </c>
      <c r="E21" s="92" t="s">
        <v>116</v>
      </c>
      <c r="F21" s="92" t="s">
        <v>117</v>
      </c>
      <c r="G21" s="92" t="s">
        <v>118</v>
      </c>
      <c r="H21" s="92" t="s">
        <v>55</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115</v>
      </c>
      <c r="E2" s="92" t="s">
        <v>116</v>
      </c>
      <c r="F2" s="92" t="s">
        <v>117</v>
      </c>
      <c r="G2" s="92" t="s">
        <v>118</v>
      </c>
      <c r="H2" s="92" t="s">
        <v>55</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115</v>
      </c>
      <c r="E21" s="92" t="s">
        <v>116</v>
      </c>
      <c r="F21" s="92" t="s">
        <v>117</v>
      </c>
      <c r="G21" s="92" t="s">
        <v>118</v>
      </c>
      <c r="H21" s="92" t="s">
        <v>55</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72F664-44B2-45AC-982C-323B03899617}"/>
</file>

<file path=customXml/itemProps2.xml><?xml version="1.0" encoding="utf-8"?>
<ds:datastoreItem xmlns:ds="http://schemas.openxmlformats.org/officeDocument/2006/customXml" ds:itemID="{22963957-AA78-4229-B604-9230C79009A8}"/>
</file>

<file path=customXml/itemProps3.xml><?xml version="1.0" encoding="utf-8"?>
<ds:datastoreItem xmlns:ds="http://schemas.openxmlformats.org/officeDocument/2006/customXml" ds:itemID="{834EFC9E-C9C1-4594-A8E8-026FADCCFD5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