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3_HW_FM1488/"/>
    </mc:Choice>
  </mc:AlternateContent>
  <xr:revisionPtr revIDLastSave="25" documentId="8_{A9473113-6DB2-4382-85A5-7A49A5FB4786}" xr6:coauthVersionLast="40" xr6:coauthVersionMax="40" xr10:uidLastSave="{53BBD0DC-3B91-4F93-B94B-ACD8681338B4}"/>
  <bookViews>
    <workbookView xWindow="0" yWindow="0" windowWidth="21576" windowHeight="10212"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G9" i="11"/>
  <c r="B6" i="12"/>
  <c r="B5" i="12"/>
  <c r="B4" i="12"/>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<sst xmlns="http://schemas.openxmlformats.org/spreadsheetml/2006/main" count="198" uniqueCount="144">
  <si>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</si>
  <si>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</si>
  <si>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</si>
  <si>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</si>
  <si>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</si>
  <si>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</si>
  <si>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</si>
  <si>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</si>
  <si>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</si>
  <si>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</si>
  <si>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</si>
  <si>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</si>
  <si>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</si>
  <si>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</si>
  <si>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</si>
  <si>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</si>
  <si>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</si>
  <si>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</si>
  <si>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</si>
  <si>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</si>
  <si>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</si>
  <si>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</si>
  <si>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</si>
  <si>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</si>
  <si>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</si>
  <si>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</si>
  <si>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</si>
  <si>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</si>
  <si>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</si>
  <si>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</si>
  <si>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</si>
  <si>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</si>
  <si>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</si>
  <si>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</si>
  <si>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</si>
  <si>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</si>
  <si>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</si>
  <si>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</si>
  <si>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</si>
  <si>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</si>
  <si>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</si>
  <si>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</si>
  <si>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</si>
  <si>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</si>
  <si>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</si>
  <si>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</si>
  <si>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</si>
  <si>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</si>
  <si>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</si>
  <si>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</si>
  <si>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</si>
  <si>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</si>
  <si>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</si>
  <si>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</si>
  <si>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</si>
  <si>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</si>
  <si>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</si>
  <si>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</si>
  <si>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</si>
  <si>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</si>
  <si>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</si>
  <si>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</si>
  <si>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</si>
  <si>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</si>
  <si>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</si>
  <si>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</si>
  <si>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</si>
  <si>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</si>
  <si>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</si>
  <si>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</si>
  <si>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</si>
  <si>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</si>
  <si>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</si>
  <si>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</si>
  <si>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</si>
  <si>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</si>
  <si>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</si>
  <si>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</si>
  <si>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</si>
  <si>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</si>
  <si>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</si>
  <si>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</si>
  <si>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</si>
  <si>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</si>
  <si>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</si>
  <si>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</si>
  <si>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</si>
  <si>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</si>
  <si>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</si>
  <si>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</si>
  <si>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</si>
  <si>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</si>
  <si>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</si>
  <si>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</si>
  <si>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</si>
  <si>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</si>
  <si>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</si>
  <si>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</si>
  <si>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</si>
  <si>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</si>
  <si>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</si>
  <si>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</si>
  <si>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</si>
  <si>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</si>
  <si>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</si>
  <si>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</si>
  <si>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</si>
  <si>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</si>
  <si>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</si>
  <si>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Magnolia Relief Route</t>
  </si>
  <si>
    <t>ADT</t>
  </si>
  <si>
    <t>ITS infrastructure</t>
  </si>
  <si>
    <t>Application ID Number:</t>
  </si>
  <si>
    <t>Number of Lanes</t>
  </si>
  <si>
    <t>Sponsor ID Number (CSJ, etc.):</t>
  </si>
  <si>
    <t>0523-08-013; 0523-09-018</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</si>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</sst>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4.4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28.9">
      <c r="A8" s="20"/>
      <c r="B8" s="74" t="s">
        <v>6</v>
      </c>
      <c r="C8" s="75" t="s">
        <v>7</v>
      </c>
      <c r="D8" s="74" t="s">
        <v>8</v>
      </c>
    </row>
    <row r="9" spans="1:4" ht="86.45">
      <c r="B9" s="74" t="s">
        <v>9</v>
      </c>
      <c r="C9" s="75" t="s">
        <v>10</v>
      </c>
      <c r="D9" s="74" t="s">
        <v>11</v>
      </c>
    </row>
    <row r="10" spans="1:4">
      <c r="B10" s="74" t="s">
        <v>12</v>
      </c>
      <c r="C10" s="75" t="s">
        <v>13</v>
      </c>
      <c r="D10" s="74" t="s">
        <v>14</v>
      </c>
    </row>
    <row r="11" spans="1:4" ht="28.9">
      <c r="B11" s="74" t="s">
        <v>15</v>
      </c>
      <c r="C11" s="75" t="s">
        <v>16</v>
      </c>
      <c r="D11" s="74" t="s">
        <v>17</v>
      </c>
    </row>
    <row r="12" spans="1:4" ht="43.15">
      <c r="B12" s="76" t="s">
        <v>18</v>
      </c>
      <c r="C12" s="77" t="s">
        <v>19</v>
      </c>
      <c r="D12" s="74" t="s">
        <v>20</v>
      </c>
    </row>
    <row r="13" spans="1:4">
      <c r="B13" s="76"/>
      <c r="C13" s="77"/>
      <c r="D13" s="59" t="s">
        <v>21</v>
      </c>
    </row>
    <row r="14" spans="1:4" ht="43.15">
      <c r="B14" s="74" t="s">
        <v>22</v>
      </c>
      <c r="C14" s="75" t="s">
        <v>23</v>
      </c>
      <c r="D14" s="74" t="s">
        <v>24</v>
      </c>
    </row>
    <row r="15" spans="1:4" ht="28.9">
      <c r="B15" s="74" t="s">
        <v>25</v>
      </c>
      <c r="C15" s="75" t="s">
        <v>26</v>
      </c>
      <c r="D15" s="74" t="s">
        <v>27</v>
      </c>
    </row>
    <row r="16" spans="1:4" ht="43.15">
      <c r="B16" s="74" t="s">
        <v>28</v>
      </c>
      <c r="C16" s="75" t="s">
        <v>29</v>
      </c>
      <c r="D16" s="74" t="s">
        <v>30</v>
      </c>
    </row>
    <row r="17" spans="2:4" ht="57.6">
      <c r="B17" s="74" t="s">
        <v>31</v>
      </c>
      <c r="C17" s="75" t="s">
        <v>32</v>
      </c>
      <c r="D17" s="74" t="s">
        <v>33</v>
      </c>
    </row>
    <row r="18" spans="2:4" ht="43.15">
      <c r="B18" s="74" t="s">
        <v>34</v>
      </c>
      <c r="C18" s="75" t="s">
        <v>35</v>
      </c>
      <c r="D18" s="74" t="s">
        <v>36</v>
      </c>
    </row>
    <row r="19" spans="2:4" ht="28.9">
      <c r="B19" s="74" t="s">
        <v>37</v>
      </c>
      <c r="C19" s="75" t="s">
        <v>38</v>
      </c>
      <c r="D19" s="74" t="s">
        <v>39</v>
      </c>
    </row>
    <row r="20" spans="2:4" ht="43.15">
      <c r="B20" s="74" t="s">
        <v>40</v>
      </c>
      <c r="C20" s="75" t="s">
        <v>41</v>
      </c>
      <c r="D20" s="74" t="s">
        <v>42</v>
      </c>
    </row>
    <row r="21" spans="2:4" ht="100.9">
      <c r="B21" s="74" t="s">
        <v>43</v>
      </c>
      <c r="C21" s="75" t="s">
        <v>44</v>
      </c>
      <c r="D21" s="74" t="s">
        <v>45</v>
      </c>
    </row>
    <row r="22" spans="2:4" ht="100.9">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G18" sqref="G18"/>
    </sheetView>
  </sheetViews>
  <sheetFormatPr defaultRowHeight="14.4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9399</v>
      </c>
      <c r="G6" s="45">
        <v>14953</v>
      </c>
      <c r="J6" t="s">
        <v>111</v>
      </c>
    </row>
    <row r="7" spans="1:16">
      <c r="A7" s="1" t="s">
        <v>112</v>
      </c>
      <c r="B7" s="2"/>
      <c r="E7" s="1" t="s">
        <v>113</v>
      </c>
      <c r="F7" s="45">
        <v>2</v>
      </c>
      <c r="G7" s="45">
        <v>4</v>
      </c>
    </row>
    <row r="8" spans="1:16">
      <c r="A8" s="1" t="s">
        <v>114</v>
      </c>
      <c r="B8" s="2" t="s">
        <v>115</v>
      </c>
      <c r="E8" s="6" t="s">
        <v>116</v>
      </c>
      <c r="F8" s="69">
        <f>IF(AND(F6&gt;0,F7&gt;0), F6/F7, "N/A")</f>
        <v>4699.5</v>
      </c>
      <c r="G8" s="69">
        <f>IF(AND(G6&gt;0,G7&gt;0), G6/G7, "N/A")</f>
        <v>3738.25</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1.3531084600000001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1.1887376798</v>
      </c>
    </row>
    <row r="10" spans="1:16">
      <c r="A10" s="1" t="s">
        <v>6</v>
      </c>
      <c r="B10" s="45" t="s">
        <v>101</v>
      </c>
      <c r="E10" s="6" t="s">
        <v>119</v>
      </c>
      <c r="F10" s="71">
        <f>IF(OR(F9=FALSE,G9=FALSE),"N/A",(F9-G9))</f>
        <v>0.16437078020000007</v>
      </c>
      <c r="G10" s="72"/>
    </row>
    <row r="11" spans="1:16">
      <c r="A11" s="1" t="s">
        <v>9</v>
      </c>
      <c r="B11" s="45" t="s">
        <v>98</v>
      </c>
      <c r="E11" s="6" t="s">
        <v>120</v>
      </c>
      <c r="F11" s="85">
        <f>IF(OR(F9=FALSE,G9=FALSE,F10=FALSE), "N/A", IF(OR(F10=0.1,AND(0.01&lt;F10,F10&lt;0.1)), 5, (IF(OR(F10=0.2,AND(0.1&lt;F10,F10&lt;0.2)), 10, (IF(OR(F10=0.3,AND(0.2&lt;F10,F10&lt;0.3)), 15, IF(F10&gt;0.3, 20,"N/A")))))))</f>
        <v>10</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101</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4.4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28.9">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1.3531084600000001</v>
      </c>
      <c r="F4" s="67">
        <f>+K4</f>
        <v>1.1887376798</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1.3531084600000001</v>
      </c>
      <c r="K4" s="65">
        <f>'Inputs &amp; Outputs'!G9</f>
        <v>1.1887376798</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3.3720650000000019E-2</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64F120-41C3-4760-961B-0C1EBD1F87A8}"/>
</file>

<file path=customXml/itemProps2.xml><?xml version="1.0" encoding="utf-8"?>
<ds:datastoreItem xmlns:ds="http://schemas.openxmlformats.org/officeDocument/2006/customXml" ds:itemID="{D2DF721C-AFBF-4F1B-ADE9-C5E8E25B56BD}"/>
</file>

<file path=customXml/itemProps3.xml><?xml version="1.0" encoding="utf-8"?>
<ds:datastoreItem xmlns:ds="http://schemas.openxmlformats.org/officeDocument/2006/customXml" ds:itemID="{04944A09-70DC-4BCF-AD04-B462425489F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2018-10-31T17:04:49Z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