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Z:\Planning\PLDV-2018.0094 TxDOT HGAC CFP Program Support 50-6IDP5010 TPP WA5 AECOM\Data\2.2 Project Analysis\2.2.1 CFP Process &amp; Requirements\BCA Templates\"/>
    </mc:Choice>
  </mc:AlternateContent>
  <xr:revisionPtr revIDLastSave="18" documentId="8_{2B63DD39-9287-40FC-8A92-5285D420FA1B}" xr6:coauthVersionLast="40" xr6:coauthVersionMax="40" xr10:uidLastSave="{A2645C05-924D-4806-8118-BC8AC927AC5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<sst xmlns="http://schemas.openxmlformats.org/spreadsheetml/2006/main" count="198" uniqueCount="144">
  <si>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</si>
  <si>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</si>
  <si>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</si>
  <si>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</si>
  <si>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</si>
  <si>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</si>
  <si>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</si>
  <si>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</si>
  <si>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</si>
  <si>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</si>
  <si>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</si>
  <si>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</si>
  <si>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</si>
  <si>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</si>
  <si>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</si>
  <si>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</si>
  <si>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</si>
  <si>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</si>
  <si>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</si>
  <si>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</si>
  <si>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</si>
  <si>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</si>
  <si>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</si>
  <si>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</si>
  <si>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</si>
  <si>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</si>
  <si>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</si>
  <si>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</si>
  <si>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</si>
  <si>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</si>
  <si>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</si>
  <si>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</si>
  <si>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</si>
  <si>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</si>
  <si>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</si>
  <si>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</si>
  <si>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</si>
  <si>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</si>
  <si>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</si>
  <si>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</si>
  <si>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</si>
  <si>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</si>
  <si>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</si>
  <si>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</si>
  <si>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</si>
  <si>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</si>
  <si>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</si>
  <si>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</si>
  <si>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</si>
  <si>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</si>
  <si>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</si>
  <si>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</si>
  <si>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</si>
  <si>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</si>
  <si>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</si>
  <si>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</si>
  <si>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</si>
  <si>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</si>
  <si>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</si>
  <si>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</si>
  <si>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</si>
  <si>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</si>
  <si>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</si>
  <si>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</si>
  <si>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</si>
  <si>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</si>
  <si>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</si>
  <si>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</si>
  <si>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</si>
  <si>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</si>
  <si>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</si>
  <si>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</si>
  <si>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</si>
  <si>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</si>
  <si>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</si>
  <si>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</si>
  <si>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</si>
  <si>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</si>
  <si>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</si>
  <si>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</si>
  <si>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</si>
  <si>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</si>
  <si>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</si>
  <si>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</si>
  <si>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</si>
  <si>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</si>
  <si>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</si>
  <si>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</si>
  <si>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</si>
  <si>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</si>
  <si>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</si>
  <si>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</si>
  <si>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</si>
  <si>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</si>
  <si>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</si>
  <si>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</si>
  <si>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</si>
  <si>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</si>
  <si>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</si>
  <si>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</si>
  <si>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</si>
  <si>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</si>
  <si>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</si>
  <si>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</si>
  <si>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</si>
  <si>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</si>
  <si>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</si>
  <si>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</si>
  <si>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</si>
  <si>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762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</si>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</sst>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6" sqref="B1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25439</v>
      </c>
      <c r="G6" s="45">
        <v>34077</v>
      </c>
      <c r="J6" t="s">
        <v>111</v>
      </c>
    </row>
    <row r="7" spans="1:16">
      <c r="A7" s="1" t="s">
        <v>112</v>
      </c>
      <c r="B7" s="2">
        <v>227</v>
      </c>
      <c r="E7" s="1" t="s">
        <v>113</v>
      </c>
      <c r="F7" s="45">
        <v>4</v>
      </c>
      <c r="G7" s="45">
        <v>4</v>
      </c>
    </row>
    <row r="8" spans="1:16">
      <c r="A8" s="1" t="s">
        <v>114</v>
      </c>
      <c r="B8" s="2" t="s">
        <v>115</v>
      </c>
      <c r="E8" s="6" t="s">
        <v>116</v>
      </c>
      <c r="F8" s="69">
        <f>IF(AND(F6&gt;0,F7&gt;0), F6/F7, "N/A")</f>
        <v>6359.75</v>
      </c>
      <c r="G8" s="69">
        <f>IF(AND(G6&gt;0,G7&gt;0), G6/G7, "N/A")</f>
        <v>8519.25</v>
      </c>
    </row>
    <row r="9" spans="1:16">
      <c r="A9" s="1" t="s">
        <v>117</v>
      </c>
      <c r="B9" s="2">
        <v>2025</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1.4113500300000001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1.3883812828000002</v>
      </c>
    </row>
    <row r="10" spans="1:16">
      <c r="A10" s="1" t="s">
        <v>6</v>
      </c>
      <c r="B10" s="45" t="s">
        <v>101</v>
      </c>
      <c r="E10" s="6" t="s">
        <v>119</v>
      </c>
      <c r="F10" s="71">
        <f>IF(OR(F9=FALSE,G9=FALSE),"N/A",(F9-G9))</f>
        <v>2.2968747199999973E-2</v>
      </c>
      <c r="G10" s="72"/>
    </row>
    <row r="11" spans="1:16">
      <c r="A11" s="1" t="s">
        <v>9</v>
      </c>
      <c r="B11" s="45" t="s">
        <v>102</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104</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1.4113500300000001</v>
      </c>
      <c r="F4" s="67">
        <f>+K4</f>
        <v>1.3883812828000002</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1.4113500300000001</v>
      </c>
      <c r="K4" s="65">
        <f>'Inputs &amp; Outputs'!G9</f>
        <v>1.3883812828000002</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f>IF(AND('Inputs &amp; Outputs'!B11="Access management", 'Inputs &amp; Outputs'!B13="Yes",'Inputs &amp; Outputs'!B12="Other urban street", 'Inputs &amp; Outputs'!B14="Other urban street"),B22*(J4-1),"FALSE")</f>
        <v>4.9362003600000016E-2</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31015-230C-42DC-A094-CFED171F454A}"/>
</file>

<file path=customXml/itemProps2.xml><?xml version="1.0" encoding="utf-8"?>
<ds:datastoreItem xmlns:ds="http://schemas.openxmlformats.org/officeDocument/2006/customXml" ds:itemID="{68307AB8-7686-4A20-9FF2-7B9937B38093}"/>
</file>

<file path=customXml/itemProps3.xml><?xml version="1.0" encoding="utf-8"?>
<ds:datastoreItem xmlns:ds="http://schemas.openxmlformats.org/officeDocument/2006/customXml" ds:itemID="{7F00337A-BDAB-49FB-B48C-A01FF3948F4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2018-10-29T21:52:06Z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