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0_FM 762 BNSF Rail Underpass/"/>
    </mc:Choice>
  </mc:AlternateContent>
  <xr:revisionPtr revIDLastSave="21" documentId="8_{ACA9EC4E-064B-439B-81C9-96E3EF0804E5}" xr6:coauthVersionLast="47" xr6:coauthVersionMax="47" xr10:uidLastSave="{55905696-276C-44CA-A2F3-D6A2742387EF}"/>
  <bookViews>
    <workbookView xWindow="57480" yWindow="-120" windowWidth="29040" windowHeight="15720"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<sst xmlns="http://schemas.openxmlformats.org/spreadsheetml/2006/main" count="2094" uniqueCount="360">
  <si>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</si>
  <si>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</si>
  <si>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</si>
  <si>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</si>
  <si>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</si>
  <si>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</si>
  <si>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</si>
  <si>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</si>
  <si>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</si>
  <si>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</si>
  <si>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</si>
  <si>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</si>
  <si>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</si>
  <si>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</si>
  <si>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</si>
  <si>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</si>
  <si>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</si>
  <si>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</si>
  <si>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</si>
  <si>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</si>
  <si>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</si>
  <si>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</si>
  <si>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</si>
  <si>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</si>
  <si>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</si>
  <si>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</si>
  <si>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</si>
  <si>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</si>
  <si>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</si>
  <si>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</si>
  <si>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</si>
  <si>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</si>
  <si>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</si>
  <si>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</si>
  <si>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</si>
  <si>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</si>
  <si>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</si>
  <si>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</si>
  <si>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</si>
  <si>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</si>
  <si>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</si>
  <si>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</si>
  <si>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</si>
  <si>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</si>
  <si>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</si>
  <si>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</si>
  <si>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</si>
  <si>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</si>
  <si>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</si>
  <si>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</si>
  <si>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</si>
  <si>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</si>
  <si>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</si>
  <si>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</si>
  <si>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</si>
  <si>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</si>
  <si>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</si>
  <si>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</si>
  <si>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</si>
  <si>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</si>
  <si>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</si>
  <si>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</si>
  <si>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</si>
  <si>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</si>
  <si>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</si>
  <si>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</si>
  <si>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</si>
  <si>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</si>
  <si>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</si>
  <si>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</si>
  <si>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</si>
  <si>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</si>
  <si>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</si>
  <si>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</si>
  <si>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</si>
  <si>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</si>
  <si>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</si>
  <si>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</si>
  <si>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</si>
  <si>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</si>
  <si>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</si>
  <si>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</si>
  <si>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</si>
  <si>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</si>
  <si>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</si>
  <si>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</si>
  <si>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</si>
  <si>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</si>
  <si>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</si>
  <si>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</si>
  <si>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</si>
  <si>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</si>
  <si>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</si>
  <si>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</si>
  <si>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</si>
  <si>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</si>
  <si>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</si>
  <si>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</si>
  <si>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</si>
  <si>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</si>
  <si>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</si>
  <si>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</si>
  <si>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</si>
  <si>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</si>
  <si>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</si>
  <si>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</si>
  <si>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</si>
  <si>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</si>
  <si>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</si>
  <si>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</si>
  <si>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</si>
  <si>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</si>
  <si>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</si>
  <si>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</si>
  <si>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</si>
  <si>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</si>
  <si>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</si>
  <si>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</si>
  <si>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</si>
  <si>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</si>
  <si>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</si>
  <si>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</si>
  <si>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</si>
  <si>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</si>
  <si>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</si>
  <si>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</si>
  <si>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</si>
  <si>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</si>
  <si>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</si>
  <si>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</si>
  <si>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</si>
  <si>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</si>
  <si>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</si>
  <si>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</si>
  <si>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</si>
  <si>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</si>
  <si>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</si>
  <si>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</si>
  <si>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</si>
  <si>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</si>
  <si>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</si>
  <si>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</si>
  <si>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</si>
  <si>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</si>
  <si>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</si>
  <si>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</si>
  <si>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</si>
  <si>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</si>
  <si>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</si>
  <si>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</si>
  <si>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</si>
  <si>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</si>
  <si>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</si>
  <si>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</si>
  <si>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</si>
  <si>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</si>
  <si>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</si>
  <si>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</si>
  <si>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</si>
  <si>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</si>
  <si>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</si>
  <si>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</si>
  <si>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</si>
  <si>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</si>
  <si>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</si>
  <si>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</si>
  <si>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</si>
  <si>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</si>
  <si>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</si>
  <si>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</si>
  <si>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</si>
  <si>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</si>
  <si>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</si>
  <si>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</si>
  <si>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</si>
  <si>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</si>
  <si>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</si>
  <si>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</si>
  <si>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</si>
  <si>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</si>
  <si>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</si>
  <si>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</si>
  <si>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</si>
  <si>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</si>
  <si>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</si>
  <si>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</si>
  <si>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</si>
  <si>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</si>
  <si>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</si>
  <si>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</si>
  <si>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</si>
  <si>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</si>
  <si>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</si>
  <si>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</si>
  <si>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</si>
  <si>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</si>
  <si>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</si>
  <si>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</si>
  <si>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</si>
  <si>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</si>
  <si>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</si>
  <si>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</si>
  <si>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</si>
  <si>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</si>
  <si>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</si>
  <si>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</si>
  <si>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</si>
  <si>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</si>
  <si>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</si>
  <si>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</si>
  <si>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</si>
  <si>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</si>
  <si>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</si>
  <si>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</si>
  <si>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</si>
  <si>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</si>
  <si>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</si>
  <si>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</si>
  <si>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</si>
  <si>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</si>
  <si>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</si>
  <si>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</si>
  <si>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</si>
  <si>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</si>
  <si>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</si>
  <si>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</si>
  <si>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</si>
  <si>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</si>
  <si>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</si>
  <si>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</si>
  <si>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</si>
  <si>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</si>
  <si>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</si>
  <si>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</si>
  <si>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</si>
  <si>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</si>
  <si>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</si>
  <si>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</si>
  <si>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</si>
  <si>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</si>
  <si>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</si>
  <si>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</si>
  <si>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</si>
  <si>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</si>
  <si>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</si>
  <si>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</si>
  <si>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</si>
  <si>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</si>
  <si>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</si>
  <si>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</si>
  <si>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</si>
  <si>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</si>
  <si>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</si>
  <si>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</si>
  <si>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</si>
  <si>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</si>
  <si>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</si>
  <si>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</si>
  <si>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</si>
  <si>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</si>
  <si>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</si>
  <si>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</si>
  <si>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</si>
  <si>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</si>
  <si>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</si>
  <si>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</si>
  <si>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</si>
  <si>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</si>
  <si>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</si>
  <si>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</si>
  <si>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</si>
  <si>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</si>
  <si>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</si>
  <si>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</si>
  <si>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</si>
  <si>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</si>
  <si>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</si>
  <si>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</si>
  <si>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</si>
  <si>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</si>
  <si>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</si>
  <si>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</si>
  <si>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</si>
  <si>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</si>
  <si>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y</t>
  </si>
  <si>
    <t>No</t>
  </si>
  <si>
    <t>THU</t>
  </si>
  <si>
    <t>SUN</t>
  </si>
  <si>
    <t>NORTH</t>
  </si>
  <si>
    <t>DRIVER INATTENTION</t>
  </si>
  <si>
    <t>WEST</t>
  </si>
  <si>
    <t>NONE</t>
  </si>
  <si>
    <t>TURNED WHEN UNSAFE</t>
  </si>
  <si>
    <t>SAT</t>
  </si>
  <si>
    <t>TUE</t>
  </si>
  <si>
    <t>FAILED TO CONTROL SPEED</t>
  </si>
  <si>
    <t>EAST</t>
  </si>
  <si>
    <t>CLOUDY</t>
  </si>
  <si>
    <t>DARK, LIGHTED</t>
  </si>
  <si>
    <t>MON</t>
  </si>
  <si>
    <t>RAIN</t>
  </si>
  <si>
    <t>CMV</t>
  </si>
  <si>
    <t>TRANSIT</t>
  </si>
  <si>
    <t>SCHOOLBUS</t>
  </si>
  <si>
    <t>FAILED TO YIELD RIGHT OF WAY - TURNING LEFT</t>
  </si>
  <si>
    <t>FRI</t>
  </si>
  <si>
    <t>NON-INCAPACITATING INJURY</t>
  </si>
  <si>
    <t>-</t>
  </si>
  <si>
    <t>PW TPC</t>
  </si>
  <si>
    <t>STOP SIGN</t>
  </si>
  <si>
    <t>FAILED TO YIELD RIGHT OF WAY - STOP SIGN</t>
  </si>
  <si>
    <t>Fort Bend - 1</t>
  </si>
  <si>
    <t>Incorporated</t>
  </si>
  <si>
    <t>TURNED IMPROPERLY - CUT CORNER ON LEFT</t>
  </si>
  <si>
    <t>FM 762</t>
  </si>
  <si>
    <t>FM 762 Overpass</t>
  </si>
  <si>
    <t>FM 762/FM 2759</t>
  </si>
  <si>
    <t>FARM TO MARKET</t>
  </si>
  <si>
    <t>FM0762</t>
  </si>
  <si>
    <t>SIGNAL LIGHT</t>
  </si>
  <si>
    <t>Unincorporated</t>
  </si>
  <si>
    <t>FM2759</t>
  </si>
  <si>
    <t>CENTER STRIPE/DIVIDER</t>
  </si>
  <si>
    <t>RR GATE/SIGNAL</t>
  </si>
  <si>
    <t>RR TRAIN</t>
  </si>
  <si>
    <t>INCAPACITATING INJURY</t>
  </si>
  <si>
    <t>FAILED TO STOP FOR TRAIN</t>
  </si>
  <si>
    <t>CMV Caused</t>
  </si>
  <si>
    <t>CRABB RIVER RD</t>
  </si>
  <si>
    <t>SOUTHEAST</t>
  </si>
  <si>
    <t>Rosenberg</t>
  </si>
  <si>
    <t>FAILED TO YIELD RIGHT OF WAY - PRIVATE DRIVE</t>
  </si>
  <si>
    <t>FAILED TO DRIVE IN SINGLE LANE</t>
  </si>
  <si>
    <t>DARK, NOT LIGHTED</t>
  </si>
  <si>
    <t>HAD BEEN DRINKING</t>
  </si>
  <si>
    <t>UNDER INFLUENCE - ALCOHOL</t>
  </si>
  <si>
    <t>SOUTHWEST</t>
  </si>
  <si>
    <t>CHANGED LANE WHEN UNSAFE</t>
  </si>
  <si>
    <t>FOG</t>
  </si>
  <si>
    <t>UNKNOW</t>
  </si>
  <si>
    <t>FIXED OBJECT</t>
  </si>
  <si>
    <t>UNKNOWN</t>
  </si>
  <si>
    <t>UNSAFE SPEED</t>
  </si>
  <si>
    <t>US HIGHWAY</t>
  </si>
  <si>
    <t>DISREGARD STOP AND GO SIGNAL</t>
  </si>
  <si>
    <t>WRONG SIDE - APPROACH OR INTERSECTION</t>
  </si>
  <si>
    <t>NORTHWEST</t>
  </si>
  <si>
    <t>OTHER OBJECT</t>
  </si>
  <si>
    <t>DISREGARD WARNING SIGN AT CONSTRUCTION</t>
  </si>
  <si>
    <t>PARKED CAR</t>
  </si>
  <si>
    <t>CMV Involved</t>
  </si>
  <si>
    <t>FAILED TO PASS TO LEFT SAFELY</t>
  </si>
  <si>
    <t>BACKED WITHOUT SAFETY</t>
  </si>
  <si>
    <t>ANIMAL</t>
  </si>
  <si>
    <t>ANIMAL ON ROAD - WILD</t>
  </si>
  <si>
    <t>FLASHING RED LIGHT</t>
  </si>
  <si>
    <t>FLEEING OR EVADING POLICE</t>
  </si>
  <si>
    <t>SH0099</t>
  </si>
  <si>
    <t>FAILED TO YIELD RIGHT OF WAY - TURN ON RED</t>
  </si>
  <si>
    <t>FM 2759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</si>
</sst>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0"/>
    </row>
    <row r="52" spans="1:1" x14ac:dyDescent="0.3">
      <c r="A52" t="s">
        <v>308</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0</v>
      </c>
      <c r="D3" s="3" t="s">
        <v>18</v>
      </c>
      <c r="E3" s="4" t="s">
        <v>9</v>
      </c>
      <c r="G3" s="10" t="s">
        <v>13</v>
      </c>
      <c r="H3" s="10"/>
      <c r="I3" s="10" t="s">
        <v>19</v>
      </c>
      <c r="J3" s="10" t="s">
        <v>39</v>
      </c>
    </row>
    <row r="4" spans="1:10" x14ac:dyDescent="0.3">
      <c r="A4" s="1" t="s">
        <v>5</v>
      </c>
      <c r="B4" s="2"/>
      <c r="D4" s="1" t="s">
        <v>36</v>
      </c>
      <c r="E4" s="2">
        <v>2015</v>
      </c>
      <c r="G4" s="8">
        <f>E4</f>
        <v>2015</v>
      </c>
      <c r="H4" s="8">
        <f>IF(G4&lt;2041,1,0)</f>
        <v>1</v>
      </c>
      <c r="I4" s="17">
        <f>IF($G4&lt;($G$4+$E$5),$E$17,0)*H4</f>
        <v>0</v>
      </c>
      <c r="J4" s="22" t="e">
        <f>I4*$B$18*$B$19/10^3</f>
        <v>#REF!</v>
      </c>
    </row>
    <row r="5" spans="1:10" x14ac:dyDescent="0.3">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3">
      <c r="A6" s="1" t="s">
        <v>7</v>
      </c>
      <c r="B6" s="2">
        <v>1</v>
      </c>
      <c r="D6" s="108" t="s">
        <v>24</v>
      </c>
      <c r="E6" s="109"/>
      <c r="G6" s="8">
        <f t="shared" si="0"/>
        <v>2017</v>
      </c>
      <c r="H6" s="8">
        <f t="shared" si="1"/>
        <v>1</v>
      </c>
      <c r="I6" s="17">
        <f t="shared" si="2"/>
        <v>0</v>
      </c>
      <c r="J6" s="22" t="e">
        <f t="shared" si="3"/>
        <v>#REF!</v>
      </c>
    </row>
    <row r="7" spans="1:10" x14ac:dyDescent="0.3">
      <c r="A7" s="1" t="s">
        <v>37</v>
      </c>
      <c r="B7" s="18"/>
      <c r="D7" s="1" t="s">
        <v>34</v>
      </c>
      <c r="E7" s="5"/>
      <c r="G7" s="9">
        <f t="shared" si="0"/>
        <v>2018</v>
      </c>
      <c r="H7" s="9">
        <f t="shared" si="1"/>
        <v>1</v>
      </c>
      <c r="I7" s="17">
        <f t="shared" si="2"/>
        <v>0</v>
      </c>
      <c r="J7" s="29" t="e">
        <f t="shared" si="3"/>
        <v>#REF!</v>
      </c>
    </row>
    <row r="8" spans="1:10" x14ac:dyDescent="0.3">
      <c r="A8" s="1" t="s">
        <v>38</v>
      </c>
      <c r="B8" s="18"/>
      <c r="D8" s="1" t="s">
        <v>32</v>
      </c>
      <c r="E8" s="32">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9" t="e">
        <f t="shared" si="3"/>
        <v>#REF!</v>
      </c>
    </row>
    <row r="10" spans="1:10" x14ac:dyDescent="0.3">
      <c r="A10" s="7" t="s">
        <v>17</v>
      </c>
      <c r="G10" s="8">
        <f t="shared" si="0"/>
        <v>2021</v>
      </c>
      <c r="H10" s="8">
        <f t="shared" si="1"/>
        <v>1</v>
      </c>
      <c r="I10" s="17">
        <f t="shared" si="2"/>
        <v>0</v>
      </c>
      <c r="J10" s="22" t="e">
        <f t="shared" si="3"/>
        <v>#REF!</v>
      </c>
    </row>
    <row r="11" spans="1:10" x14ac:dyDescent="0.3">
      <c r="A11" s="6" t="s">
        <v>35</v>
      </c>
      <c r="B11" s="30" t="e">
        <f>NPV($B$17,J4:J29)/(1+$B$17)^(E4-B16+1)</f>
        <v>#REF!</v>
      </c>
      <c r="G11" s="9">
        <f t="shared" si="0"/>
        <v>2022</v>
      </c>
      <c r="H11" s="9">
        <f t="shared" si="1"/>
        <v>1</v>
      </c>
      <c r="I11" s="17">
        <f t="shared" si="2"/>
        <v>0</v>
      </c>
      <c r="J11" s="29" t="e">
        <f t="shared" si="3"/>
        <v>#REF!</v>
      </c>
    </row>
    <row r="12" spans="1:10" x14ac:dyDescent="0.3">
      <c r="A12" s="6" t="s">
        <v>16</v>
      </c>
      <c r="B12" s="28"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9" t="e">
        <f t="shared" si="3"/>
        <v>#REF!</v>
      </c>
    </row>
    <row r="14" spans="1:10" x14ac:dyDescent="0.3">
      <c r="G14" s="8">
        <f>G13+1</f>
        <v>2025</v>
      </c>
      <c r="H14" s="8">
        <f t="shared" si="1"/>
        <v>1</v>
      </c>
      <c r="I14" s="17">
        <f t="shared" si="2"/>
        <v>0</v>
      </c>
      <c r="J14" s="22" t="e">
        <f t="shared" si="3"/>
        <v>#REF!</v>
      </c>
    </row>
    <row r="15" spans="1:10" x14ac:dyDescent="0.3">
      <c r="A15" s="11" t="s">
        <v>1</v>
      </c>
      <c r="G15" s="9">
        <f t="shared" si="0"/>
        <v>2026</v>
      </c>
      <c r="H15" s="9">
        <f t="shared" si="1"/>
        <v>1</v>
      </c>
      <c r="I15" s="17">
        <f t="shared" si="2"/>
        <v>0</v>
      </c>
      <c r="J15" s="29" t="e">
        <f t="shared" si="3"/>
        <v>#REF!</v>
      </c>
    </row>
    <row r="16" spans="1:10" x14ac:dyDescent="0.3">
      <c r="A16" s="12" t="s">
        <v>2</v>
      </c>
      <c r="B16" s="12" t="e">
        <f>#REF!</f>
        <v>#REF!</v>
      </c>
      <c r="D16" s="11" t="s">
        <v>14</v>
      </c>
      <c r="E16" s="19" t="s">
        <v>9</v>
      </c>
      <c r="G16" s="8">
        <f t="shared" si="0"/>
        <v>2027</v>
      </c>
      <c r="H16" s="8">
        <f t="shared" si="1"/>
        <v>1</v>
      </c>
      <c r="I16" s="17">
        <f t="shared" si="2"/>
        <v>0</v>
      </c>
      <c r="J16" s="22" t="e">
        <f t="shared" si="3"/>
        <v>#REF!</v>
      </c>
    </row>
    <row r="17" spans="1:10" x14ac:dyDescent="0.3">
      <c r="A17" s="12" t="s">
        <v>3</v>
      </c>
      <c r="B17" s="13" t="e">
        <f>#REF!</f>
        <v>#REF!</v>
      </c>
      <c r="D17" s="15" t="s">
        <v>33</v>
      </c>
      <c r="E17" s="16">
        <f>E7/E8</f>
        <v>0</v>
      </c>
      <c r="G17" s="9">
        <f t="shared" si="0"/>
        <v>2028</v>
      </c>
      <c r="H17" s="9">
        <f t="shared" si="1"/>
        <v>1</v>
      </c>
      <c r="I17" s="17">
        <f t="shared" si="2"/>
        <v>0</v>
      </c>
      <c r="J17" s="29" t="e">
        <f t="shared" si="3"/>
        <v>#REF!</v>
      </c>
    </row>
    <row r="18" spans="1:10" x14ac:dyDescent="0.3">
      <c r="A18" s="12" t="s">
        <v>4</v>
      </c>
      <c r="B18" s="12">
        <f>IF(B6=2,2.1, 1.1)</f>
        <v>1.1000000000000001</v>
      </c>
      <c r="G18" s="8">
        <f t="shared" si="0"/>
        <v>2029</v>
      </c>
      <c r="H18" s="8">
        <f t="shared" si="1"/>
        <v>1</v>
      </c>
      <c r="I18" s="17">
        <f t="shared" si="2"/>
        <v>0</v>
      </c>
      <c r="J18" s="22" t="e">
        <f t="shared" si="3"/>
        <v>#REF!</v>
      </c>
    </row>
    <row r="19" spans="1:10" x14ac:dyDescent="0.3">
      <c r="A19" s="12" t="s">
        <v>8</v>
      </c>
      <c r="B19" s="14" t="e">
        <f>#REF!</f>
        <v>#REF!</v>
      </c>
      <c r="G19" s="9">
        <f t="shared" si="0"/>
        <v>2030</v>
      </c>
      <c r="H19" s="9">
        <f t="shared" si="1"/>
        <v>1</v>
      </c>
      <c r="I19" s="17">
        <f t="shared" si="2"/>
        <v>0</v>
      </c>
      <c r="J19" s="29" t="e">
        <f t="shared" si="3"/>
        <v>#REF!</v>
      </c>
    </row>
    <row r="20" spans="1:10" x14ac:dyDescent="0.3">
      <c r="A20" s="12" t="s">
        <v>15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9"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9"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9"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9"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9"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0</v>
      </c>
      <c r="D3" s="3" t="s">
        <v>22</v>
      </c>
      <c r="E3" s="4" t="s">
        <v>9</v>
      </c>
      <c r="G3" s="10" t="s">
        <v>13</v>
      </c>
      <c r="H3" s="10" t="s">
        <v>31</v>
      </c>
      <c r="I3" s="10" t="s">
        <v>40</v>
      </c>
      <c r="J3" s="10" t="s">
        <v>30</v>
      </c>
      <c r="K3" s="10" t="s">
        <v>41</v>
      </c>
    </row>
    <row r="4" spans="1:11" x14ac:dyDescent="0.3">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3">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3">
      <c r="A6" s="1" t="s">
        <v>27</v>
      </c>
      <c r="B6" s="2">
        <v>2</v>
      </c>
      <c r="D6" s="108" t="s">
        <v>24</v>
      </c>
      <c r="E6" s="109"/>
      <c r="G6" s="8">
        <f t="shared" si="2"/>
        <v>2017</v>
      </c>
      <c r="H6" s="25" t="e">
        <f t="shared" si="0"/>
        <v>#REF!</v>
      </c>
      <c r="I6" s="24" t="e">
        <f t="shared" si="3"/>
        <v>#REF!</v>
      </c>
      <c r="J6" s="25" t="e">
        <f t="shared" si="1"/>
        <v>#REF!</v>
      </c>
      <c r="K6" s="24" t="e">
        <f t="shared" si="4"/>
        <v>#REF!</v>
      </c>
    </row>
    <row r="7" spans="1:11" x14ac:dyDescent="0.3">
      <c r="A7" s="1" t="s">
        <v>37</v>
      </c>
      <c r="B7" s="18"/>
      <c r="D7" s="1" t="s">
        <v>23</v>
      </c>
      <c r="E7" s="5"/>
      <c r="G7" s="9">
        <f t="shared" si="2"/>
        <v>2018</v>
      </c>
      <c r="H7" s="25" t="e">
        <f t="shared" si="0"/>
        <v>#REF!</v>
      </c>
      <c r="I7" s="26" t="e">
        <f t="shared" si="3"/>
        <v>#REF!</v>
      </c>
      <c r="J7" s="25" t="e">
        <f t="shared" si="1"/>
        <v>#REF!</v>
      </c>
      <c r="K7" s="26" t="e">
        <f t="shared" si="4"/>
        <v>#REF!</v>
      </c>
    </row>
    <row r="8" spans="1:11" x14ac:dyDescent="0.3">
      <c r="A8" s="1" t="s">
        <v>38</v>
      </c>
      <c r="B8" s="18"/>
      <c r="D8" s="108" t="s">
        <v>25</v>
      </c>
      <c r="E8" s="109"/>
      <c r="G8" s="8">
        <f t="shared" si="2"/>
        <v>2019</v>
      </c>
      <c r="H8" s="25" t="e">
        <f t="shared" si="0"/>
        <v>#REF!</v>
      </c>
      <c r="I8" s="24" t="e">
        <f t="shared" si="3"/>
        <v>#REF!</v>
      </c>
      <c r="J8" s="25" t="e">
        <f t="shared" si="1"/>
        <v>#REF!</v>
      </c>
      <c r="K8" s="24" t="e">
        <f t="shared" si="4"/>
        <v>#REF!</v>
      </c>
    </row>
    <row r="9" spans="1:11" x14ac:dyDescent="0.3">
      <c r="D9" s="1" t="s">
        <v>28</v>
      </c>
      <c r="E9" s="5"/>
      <c r="G9" s="9">
        <f t="shared" si="2"/>
        <v>2020</v>
      </c>
      <c r="H9" s="25" t="e">
        <f t="shared" si="0"/>
        <v>#REF!</v>
      </c>
      <c r="I9" s="26" t="e">
        <f t="shared" si="3"/>
        <v>#REF!</v>
      </c>
      <c r="J9" s="25" t="e">
        <f t="shared" si="1"/>
        <v>#REF!</v>
      </c>
      <c r="K9" s="26" t="e">
        <f t="shared" si="4"/>
        <v>#REF!</v>
      </c>
    </row>
    <row r="10" spans="1:11" x14ac:dyDescent="0.3">
      <c r="A10" s="7" t="s">
        <v>17</v>
      </c>
      <c r="D10" s="1" t="s">
        <v>29</v>
      </c>
      <c r="E10" s="5"/>
      <c r="G10" s="8">
        <f t="shared" si="2"/>
        <v>2021</v>
      </c>
      <c r="H10" s="25" t="e">
        <f t="shared" si="0"/>
        <v>#REF!</v>
      </c>
      <c r="I10" s="24" t="e">
        <f t="shared" si="3"/>
        <v>#REF!</v>
      </c>
      <c r="J10" s="25" t="e">
        <f t="shared" si="1"/>
        <v>#REF!</v>
      </c>
      <c r="K10" s="24" t="e">
        <f t="shared" si="4"/>
        <v>#REF!</v>
      </c>
    </row>
    <row r="11" spans="1:11" x14ac:dyDescent="0.3">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3">
      <c r="A12" s="6" t="s">
        <v>16</v>
      </c>
      <c r="B12" s="28" t="e">
        <f>B11/B7</f>
        <v>#REF!</v>
      </c>
      <c r="G12" s="8">
        <f t="shared" si="2"/>
        <v>2023</v>
      </c>
      <c r="H12" s="25" t="e">
        <f t="shared" si="0"/>
        <v>#REF!</v>
      </c>
      <c r="I12" s="24" t="e">
        <f t="shared" si="3"/>
        <v>#REF!</v>
      </c>
      <c r="J12" s="25" t="e">
        <f t="shared" si="1"/>
        <v>#REF!</v>
      </c>
      <c r="K12" s="24" t="e">
        <f t="shared" si="4"/>
        <v>#REF!</v>
      </c>
    </row>
    <row r="13" spans="1:11" x14ac:dyDescent="0.3">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3">
      <c r="G14" s="8">
        <f>G13+1</f>
        <v>2025</v>
      </c>
      <c r="H14" s="25">
        <f t="shared" si="0"/>
        <v>0</v>
      </c>
      <c r="I14" s="24" t="e">
        <f t="shared" si="3"/>
        <v>#REF!</v>
      </c>
      <c r="J14" s="25">
        <f t="shared" si="1"/>
        <v>0</v>
      </c>
      <c r="K14" s="24" t="e">
        <f t="shared" si="4"/>
        <v>#REF!</v>
      </c>
    </row>
    <row r="15" spans="1:11" x14ac:dyDescent="0.3">
      <c r="A15" s="11" t="s">
        <v>1</v>
      </c>
      <c r="G15" s="9">
        <f t="shared" si="2"/>
        <v>2026</v>
      </c>
      <c r="H15" s="25">
        <f t="shared" si="0"/>
        <v>0</v>
      </c>
      <c r="I15" s="26" t="e">
        <f t="shared" si="3"/>
        <v>#REF!</v>
      </c>
      <c r="J15" s="25">
        <f t="shared" si="1"/>
        <v>0</v>
      </c>
      <c r="K15" s="26" t="e">
        <f t="shared" si="4"/>
        <v>#REF!</v>
      </c>
    </row>
    <row r="16" spans="1:11" x14ac:dyDescent="0.3">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3">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3">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3">
      <c r="A19" s="12" t="s">
        <v>21</v>
      </c>
      <c r="B19" s="31" t="e">
        <f>IF($B$6=2,#REF!,0)</f>
        <v>#REF!</v>
      </c>
      <c r="G19" s="9">
        <f t="shared" si="2"/>
        <v>2030</v>
      </c>
      <c r="H19" s="25">
        <f t="shared" si="0"/>
        <v>0</v>
      </c>
      <c r="I19" s="26" t="e">
        <f t="shared" si="3"/>
        <v>#REF!</v>
      </c>
      <c r="J19" s="25">
        <f t="shared" si="1"/>
        <v>0</v>
      </c>
      <c r="K19" s="26" t="e">
        <f t="shared" si="4"/>
        <v>#REF!</v>
      </c>
    </row>
    <row r="20" spans="1:11" x14ac:dyDescent="0.3">
      <c r="A20" s="12" t="s">
        <v>44</v>
      </c>
      <c r="B20" s="23" t="e">
        <f>#REF!</f>
        <v>#REF!</v>
      </c>
      <c r="G20" s="8">
        <f t="shared" si="2"/>
        <v>2031</v>
      </c>
      <c r="H20" s="25">
        <f t="shared" si="0"/>
        <v>0</v>
      </c>
      <c r="I20" s="24" t="e">
        <f t="shared" si="3"/>
        <v>#REF!</v>
      </c>
      <c r="J20" s="25">
        <f t="shared" si="1"/>
        <v>0</v>
      </c>
      <c r="K20" s="24" t="e">
        <f t="shared" si="4"/>
        <v>#REF!</v>
      </c>
    </row>
    <row r="21" spans="1:11" x14ac:dyDescent="0.3">
      <c r="A21" s="12" t="s">
        <v>45</v>
      </c>
      <c r="B21" s="23" t="e">
        <f>#REF!</f>
        <v>#REF!</v>
      </c>
      <c r="G21" s="9">
        <f t="shared" si="2"/>
        <v>2032</v>
      </c>
      <c r="H21" s="25">
        <f t="shared" si="0"/>
        <v>0</v>
      </c>
      <c r="I21" s="26" t="e">
        <f t="shared" si="3"/>
        <v>#REF!</v>
      </c>
      <c r="J21" s="25">
        <f t="shared" si="1"/>
        <v>0</v>
      </c>
      <c r="K21" s="26" t="e">
        <f t="shared" si="4"/>
        <v>#REF!</v>
      </c>
    </row>
    <row r="22" spans="1:11" x14ac:dyDescent="0.3">
      <c r="A22" s="12" t="s">
        <v>15</v>
      </c>
      <c r="B22" s="12">
        <v>260</v>
      </c>
      <c r="G22" s="8">
        <f t="shared" si="2"/>
        <v>2033</v>
      </c>
      <c r="H22" s="25">
        <f t="shared" si="0"/>
        <v>0</v>
      </c>
      <c r="I22" s="24" t="e">
        <f t="shared" si="3"/>
        <v>#REF!</v>
      </c>
      <c r="J22" s="25">
        <f t="shared" si="1"/>
        <v>0</v>
      </c>
      <c r="K22" s="24" t="e">
        <f t="shared" si="4"/>
        <v>#REF!</v>
      </c>
    </row>
    <row r="23" spans="1:11" x14ac:dyDescent="0.3">
      <c r="G23" s="9">
        <f t="shared" si="2"/>
        <v>2034</v>
      </c>
      <c r="H23" s="25">
        <f t="shared" si="0"/>
        <v>0</v>
      </c>
      <c r="I23" s="26" t="e">
        <f t="shared" si="3"/>
        <v>#REF!</v>
      </c>
      <c r="J23" s="25">
        <f t="shared" si="1"/>
        <v>0</v>
      </c>
      <c r="K23" s="26" t="e">
        <f t="shared" si="4"/>
        <v>#REF!</v>
      </c>
    </row>
    <row r="24" spans="1:11" x14ac:dyDescent="0.3">
      <c r="G24" s="8">
        <f t="shared" si="2"/>
        <v>2035</v>
      </c>
      <c r="H24" s="25">
        <f t="shared" si="0"/>
        <v>0</v>
      </c>
      <c r="I24" s="24" t="e">
        <f t="shared" si="3"/>
        <v>#REF!</v>
      </c>
      <c r="J24" s="25">
        <f t="shared" si="1"/>
        <v>0</v>
      </c>
      <c r="K24" s="24" t="e">
        <f t="shared" si="4"/>
        <v>#REF!</v>
      </c>
    </row>
    <row r="25" spans="1:11" x14ac:dyDescent="0.3">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3">
      <c r="G26" s="8">
        <f t="shared" si="2"/>
        <v>2037</v>
      </c>
      <c r="H26" s="25">
        <f t="shared" si="5"/>
        <v>0</v>
      </c>
      <c r="I26" s="24" t="e">
        <f t="shared" si="6"/>
        <v>#REF!</v>
      </c>
      <c r="J26" s="25">
        <f t="shared" si="7"/>
        <v>0</v>
      </c>
      <c r="K26" s="24" t="e">
        <f t="shared" si="8"/>
        <v>#REF!</v>
      </c>
    </row>
    <row r="27" spans="1:11" x14ac:dyDescent="0.3">
      <c r="G27" s="9">
        <f t="shared" si="2"/>
        <v>2038</v>
      </c>
      <c r="H27" s="25">
        <f t="shared" si="5"/>
        <v>0</v>
      </c>
      <c r="I27" s="26" t="e">
        <f t="shared" si="6"/>
        <v>#REF!</v>
      </c>
      <c r="J27" s="25">
        <f t="shared" si="7"/>
        <v>0</v>
      </c>
      <c r="K27" s="26" t="e">
        <f t="shared" si="8"/>
        <v>#REF!</v>
      </c>
    </row>
    <row r="28" spans="1:11" x14ac:dyDescent="0.3">
      <c r="G28" s="8">
        <f t="shared" si="2"/>
        <v>2039</v>
      </c>
      <c r="H28" s="25">
        <f t="shared" si="5"/>
        <v>0</v>
      </c>
      <c r="I28" s="24" t="e">
        <f t="shared" si="6"/>
        <v>#REF!</v>
      </c>
      <c r="J28" s="25">
        <f t="shared" si="7"/>
        <v>0</v>
      </c>
      <c r="K28" s="24" t="e">
        <f t="shared" si="8"/>
        <v>#REF!</v>
      </c>
    </row>
    <row r="29" spans="1:11" x14ac:dyDescent="0.3">
      <c r="G29" s="9">
        <f t="shared" si="2"/>
        <v>2040</v>
      </c>
      <c r="H29" s="25">
        <f>IF($G29&lt;($G$4+$E$5),$E$17,0)</f>
        <v>0</v>
      </c>
      <c r="I29" s="26" t="e">
        <f t="shared" si="6"/>
        <v>#REF!</v>
      </c>
      <c r="J29" s="25">
        <f>IF($G29&lt;($G$4+$E$5),$E$18,0)</f>
        <v>0</v>
      </c>
      <c r="K29" s="26" t="e">
        <f t="shared" si="8"/>
        <v>#REF!</v>
      </c>
    </row>
    <row r="31" spans="1:11" x14ac:dyDescent="0.3">
      <c r="A31" s="20"/>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zoomScale="115" zoomScaleNormal="115" workbookViewId="0">
      <selection activeCell="C18" sqref="C18"/>
    </sheetView>
  </sheetViews>
  <sheetFormatPr defaultColWidth="9.109375" defaultRowHeight="14.4" x14ac:dyDescent="0.3"/>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x14ac:dyDescent="0.3">
      <c r="B2" s="42" t="s">
        <v>47</v>
      </c>
      <c r="C2" s="43"/>
      <c r="D2" s="43"/>
      <c r="E2" s="43"/>
      <c r="F2" s="43"/>
    </row>
    <row r="3" spans="2:19" x14ac:dyDescent="0.3">
      <c r="B3" s="48"/>
      <c r="C3" s="48"/>
      <c r="D3" s="48"/>
    </row>
    <row r="4" spans="2:19" x14ac:dyDescent="0.3">
      <c r="B4" s="113" t="s">
        <v>0</v>
      </c>
      <c r="C4" s="114"/>
      <c r="D4" s="48"/>
      <c r="E4" s="44"/>
      <c r="F4" s="41" t="s">
        <v>113</v>
      </c>
    </row>
    <row r="5" spans="2:19" ht="28.8" x14ac:dyDescent="0.3">
      <c r="B5" s="66" t="s">
        <v>54</v>
      </c>
      <c r="C5" s="60" t="s">
        <v>315</v>
      </c>
      <c r="D5" s="45"/>
      <c r="E5" s="47"/>
      <c r="F5" s="41" t="s">
        <v>180</v>
      </c>
    </row>
    <row r="6" spans="2:19" x14ac:dyDescent="0.3">
      <c r="B6" s="66" t="s">
        <v>52</v>
      </c>
      <c r="C6" s="60" t="s">
        <v>191</v>
      </c>
      <c r="D6" s="45"/>
      <c r="E6" s="46"/>
      <c r="F6" s="41" t="s">
        <v>114</v>
      </c>
    </row>
    <row r="7" spans="2:19" x14ac:dyDescent="0.3">
      <c r="B7" s="66" t="s">
        <v>53</v>
      </c>
      <c r="C7" s="60" t="s">
        <v>188</v>
      </c>
      <c r="D7" s="45"/>
    </row>
    <row r="8" spans="2:19" ht="14.4" customHeight="1" x14ac:dyDescent="0.3">
      <c r="B8" s="66" t="s">
        <v>55</v>
      </c>
      <c r="C8" s="60" t="s">
        <v>314</v>
      </c>
      <c r="D8" s="45"/>
      <c r="E8" s="115" t="s">
        <v>181</v>
      </c>
      <c r="F8" s="115"/>
    </row>
    <row r="9" spans="2:19" ht="28.8" x14ac:dyDescent="0.3">
      <c r="B9" s="66" t="s">
        <v>49</v>
      </c>
      <c r="C9" s="60" t="s">
        <v>316</v>
      </c>
      <c r="D9" s="45"/>
      <c r="E9" s="115"/>
      <c r="F9" s="115"/>
    </row>
    <row r="10" spans="2:19" x14ac:dyDescent="0.3">
      <c r="B10" s="66" t="s">
        <v>50</v>
      </c>
      <c r="C10" s="60"/>
      <c r="D10" s="45"/>
      <c r="E10" s="115"/>
      <c r="F10" s="115"/>
    </row>
    <row r="11" spans="2:19" x14ac:dyDescent="0.3">
      <c r="B11" s="66" t="s">
        <v>51</v>
      </c>
      <c r="C11" s="60">
        <v>0.5</v>
      </c>
      <c r="D11" s="72"/>
      <c r="E11" s="115"/>
      <c r="F11" s="115"/>
      <c r="N11" s="112"/>
      <c r="O11" s="112"/>
      <c r="P11" s="112"/>
      <c r="Q11" s="112"/>
      <c r="R11" s="112"/>
      <c r="S11" s="112"/>
    </row>
    <row r="12" spans="2:19" ht="28.8" x14ac:dyDescent="0.3">
      <c r="B12" s="66" t="s">
        <v>207</v>
      </c>
      <c r="C12" s="60">
        <v>797</v>
      </c>
      <c r="D12" s="45"/>
      <c r="E12" s="71"/>
      <c r="F12" s="71"/>
    </row>
    <row r="13" spans="2:19" ht="28.8" x14ac:dyDescent="0.3">
      <c r="B13" s="66" t="s">
        <v>184</v>
      </c>
      <c r="C13" s="60" t="s">
        <v>307</v>
      </c>
      <c r="D13" s="45"/>
      <c r="E13" s="71"/>
      <c r="F13" s="71"/>
    </row>
    <row r="14" spans="2:19" x14ac:dyDescent="0.3">
      <c r="B14" s="48"/>
      <c r="C14" s="45"/>
      <c r="D14" s="45"/>
    </row>
    <row r="15" spans="2:19" x14ac:dyDescent="0.3">
      <c r="B15" s="48"/>
      <c r="C15" s="45"/>
      <c r="D15" s="45"/>
      <c r="M15" s="59"/>
      <c r="N15" s="59"/>
    </row>
    <row r="16" spans="2:19" x14ac:dyDescent="0.3">
      <c r="B16" s="113" t="s">
        <v>46</v>
      </c>
      <c r="C16" s="114"/>
      <c r="D16" s="73"/>
      <c r="M16" s="59"/>
      <c r="N16" s="59"/>
    </row>
    <row r="17" spans="2:14" x14ac:dyDescent="0.3">
      <c r="B17" s="66" t="s">
        <v>218</v>
      </c>
      <c r="C17" s="74">
        <v>18562</v>
      </c>
      <c r="D17" s="75"/>
      <c r="F17" s="59"/>
      <c r="H17" s="53"/>
      <c r="M17" s="59"/>
      <c r="N17" s="59"/>
    </row>
    <row r="18" spans="2:14" x14ac:dyDescent="0.3">
      <c r="B18" s="76" t="s">
        <v>219</v>
      </c>
      <c r="C18" s="77">
        <v>0</v>
      </c>
      <c r="D18" s="48"/>
      <c r="F18" s="59"/>
      <c r="H18" s="59"/>
      <c r="M18" s="59"/>
      <c r="N18" s="59"/>
    </row>
    <row r="19" spans="2:14" x14ac:dyDescent="0.3">
      <c r="B19" s="48"/>
      <c r="C19" s="48"/>
      <c r="D19" s="48"/>
      <c r="H19" s="53"/>
      <c r="M19" s="59"/>
      <c r="N19" s="59"/>
    </row>
    <row r="20" spans="2:14" x14ac:dyDescent="0.3">
      <c r="B20" s="48"/>
      <c r="C20" s="48"/>
      <c r="D20" s="48"/>
      <c r="H20" s="53"/>
      <c r="M20" s="59"/>
      <c r="N20" s="59"/>
    </row>
    <row r="21" spans="2:14" ht="18.600000000000001" thickBot="1" x14ac:dyDescent="0.35">
      <c r="B21" s="79" t="s">
        <v>48</v>
      </c>
      <c r="C21" s="48"/>
      <c r="D21" s="48"/>
      <c r="M21" s="59"/>
      <c r="N21" s="59"/>
    </row>
    <row r="22" spans="2:14" x14ac:dyDescent="0.3">
      <c r="B22" s="110" t="s">
        <v>209</v>
      </c>
      <c r="C22" s="111"/>
      <c r="M22" s="59"/>
      <c r="N22" s="59"/>
    </row>
    <row r="23" spans="2:14" ht="28.8" x14ac:dyDescent="0.3">
      <c r="B23" s="68"/>
      <c r="C23" s="69" t="s">
        <v>210</v>
      </c>
      <c r="M23" s="59"/>
      <c r="N23" s="59"/>
    </row>
    <row r="24" spans="2:14" x14ac:dyDescent="0.3">
      <c r="B24" s="68" t="s">
        <v>211</v>
      </c>
      <c r="C24" s="78">
        <f>'Preventable Crash data'!$C$24</f>
        <v>0</v>
      </c>
      <c r="M24" s="59"/>
      <c r="N24" s="59"/>
    </row>
    <row r="25" spans="2:14" ht="15" thickBot="1" x14ac:dyDescent="0.35">
      <c r="B25" s="70" t="s">
        <v>212</v>
      </c>
      <c r="C25" s="78">
        <f>'Preventable Crash data'!$C$25</f>
        <v>11.807891509092814</v>
      </c>
    </row>
    <row r="26" spans="2:14" x14ac:dyDescent="0.3">
      <c r="B26" s="48"/>
      <c r="C26" s="48"/>
      <c r="D26" s="48"/>
    </row>
    <row r="27" spans="2:14" x14ac:dyDescent="0.3">
      <c r="B27" s="48"/>
      <c r="C27" s="48"/>
      <c r="D27" s="48"/>
    </row>
    <row r="28" spans="2:14" x14ac:dyDescent="0.3">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x14ac:dyDescent="0.3"/>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x14ac:dyDescent="0.3">
      <c r="B1" s="54"/>
      <c r="C1" s="120" t="s">
        <v>182</v>
      </c>
      <c r="D1" s="120"/>
      <c r="E1" s="121" t="s">
        <v>216</v>
      </c>
      <c r="F1" s="122"/>
      <c r="G1" s="123"/>
    </row>
    <row r="3" spans="2:19" x14ac:dyDescent="0.3">
      <c r="B3" s="118" t="s">
        <v>179</v>
      </c>
      <c r="C3" s="119"/>
      <c r="D3" s="119"/>
      <c r="E3" s="119"/>
      <c r="G3" s="118" t="s">
        <v>163</v>
      </c>
      <c r="H3" s="119"/>
      <c r="I3" s="119"/>
      <c r="J3" s="88"/>
      <c r="L3" s="118" t="s">
        <v>185</v>
      </c>
      <c r="M3" s="119"/>
      <c r="N3" s="119"/>
      <c r="O3" s="88"/>
    </row>
    <row r="4" spans="2:19" s="91" customFormat="1" ht="57.6" x14ac:dyDescent="0.3">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3">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x14ac:dyDescent="0.3">
      <c r="B6" s="54" t="s">
        <v>164</v>
      </c>
      <c r="C6" s="82">
        <f>(SUMIFS('Raw Crash data'!AA:AA,'Raw Crash data'!Q:Q,$R$5)+SUMIFS('Raw Crash data'!AA:AA,'Raw Crash data'!Q:Q,$R$6))</f>
        <v>1</v>
      </c>
      <c r="D6" s="83">
        <f t="shared" ref="D6:D20" si="1">$C6/5</f>
        <v>0.2</v>
      </c>
      <c r="E6" s="84">
        <f>($C6*100000000)/('Inputs &amp; Outputs'!$C$11*'Inputs &amp; Outputs'!$C$17*365*5)</f>
        <v>5.9039457545464069</v>
      </c>
      <c r="G6" s="54" t="s">
        <v>164</v>
      </c>
      <c r="H6" s="82">
        <f>(SUMIFS('Raw Crash data'!AA:AA,'Raw Crash data'!Q:Q,$S$5)+SUMIFS('Raw Crash data'!AA:AA,'Raw Crash data'!Q:Q,$S$8))</f>
        <v>1</v>
      </c>
      <c r="I6" s="83">
        <f t="shared" ref="I6:I20" si="2">$H6/5</f>
        <v>0.2</v>
      </c>
      <c r="J6" s="84">
        <f>($H6*100000000)/('Inputs &amp; Outputs'!$C$11*'Inputs &amp; Outputs'!$C$17*365*5)</f>
        <v>5.9039457545464069</v>
      </c>
      <c r="L6" s="54" t="s">
        <v>164</v>
      </c>
      <c r="M6" s="82">
        <f t="shared" si="0"/>
        <v>2</v>
      </c>
      <c r="N6" s="83">
        <f t="shared" ref="N6:N20" si="3">$M6/5</f>
        <v>0.4</v>
      </c>
      <c r="O6" s="84">
        <f>($M6*100000000)/('Inputs &amp; Outputs'!$C$11*'Inputs &amp; Outputs'!$C$17*365*5)</f>
        <v>11.807891509092814</v>
      </c>
      <c r="R6" s="92" t="s">
        <v>202</v>
      </c>
      <c r="S6" s="92" t="s">
        <v>201</v>
      </c>
    </row>
    <row r="7" spans="2:19" x14ac:dyDescent="0.3">
      <c r="B7" s="54" t="s">
        <v>165</v>
      </c>
      <c r="C7" s="82">
        <f>(SUMIFS('Raw Crash data'!AB:AB,'Raw Crash data'!Q:Q,$R$5)+SUMIFS('Raw Crash data'!AB:AB,'Raw Crash data'!Q:Q,$R$6))</f>
        <v>4</v>
      </c>
      <c r="D7" s="83">
        <f>$C7/5</f>
        <v>0.8</v>
      </c>
      <c r="E7" s="84">
        <f>($C7*100000000)/('Inputs &amp; Outputs'!$C$11*'Inputs &amp; Outputs'!$C$17*365*5)</f>
        <v>23.615783018185628</v>
      </c>
      <c r="G7" s="54" t="s">
        <v>165</v>
      </c>
      <c r="H7" s="82">
        <f>(SUMIFS('Raw Crash data'!AB:AB,'Raw Crash data'!Q:Q,$S$5)+SUMIFS('Raw Crash data'!AB:AB,'Raw Crash data'!Q:Q,$S$6))</f>
        <v>6</v>
      </c>
      <c r="I7" s="83">
        <f t="shared" si="2"/>
        <v>1.2</v>
      </c>
      <c r="J7" s="84">
        <f>($H7*100000000)/('Inputs &amp; Outputs'!$C$11*'Inputs &amp; Outputs'!$C$17*365*5)</f>
        <v>35.423674527278443</v>
      </c>
      <c r="L7" s="54" t="s">
        <v>165</v>
      </c>
      <c r="M7" s="82">
        <f t="shared" si="0"/>
        <v>10</v>
      </c>
      <c r="N7" s="83">
        <f t="shared" si="3"/>
        <v>2</v>
      </c>
      <c r="O7" s="84">
        <f>($M7*100000000)/('Inputs &amp; Outputs'!$C$11*'Inputs &amp; Outputs'!$C$17*365*5)</f>
        <v>59.039457545464074</v>
      </c>
    </row>
    <row r="8" spans="2:19" x14ac:dyDescent="0.3">
      <c r="B8" s="54" t="s">
        <v>166</v>
      </c>
      <c r="C8" s="82">
        <f>(SUMIFS('Raw Crash data'!AC:AC,'Raw Crash data'!Q:Q,$R$5)+SUMIFS('Raw Crash data'!AC:AC,'Raw Crash data'!Q:Q,$R$6))</f>
        <v>7</v>
      </c>
      <c r="D8" s="83">
        <f t="shared" si="1"/>
        <v>1.4</v>
      </c>
      <c r="E8" s="84">
        <f>($C8*100000000)/('Inputs &amp; Outputs'!$C$11*'Inputs &amp; Outputs'!$C$17*365*5)</f>
        <v>41.327620281824849</v>
      </c>
      <c r="G8" s="54" t="s">
        <v>166</v>
      </c>
      <c r="H8" s="82">
        <f>(SUMIFS('Raw Crash data'!AC:AC,'Raw Crash data'!Q:Q,$S$5)+SUMIFS('Raw Crash data'!AC:AC,'Raw Crash data'!Q:Q,$S$6))</f>
        <v>5</v>
      </c>
      <c r="I8" s="83">
        <f t="shared" si="2"/>
        <v>1</v>
      </c>
      <c r="J8" s="84">
        <f>($H8*100000000)/('Inputs &amp; Outputs'!$C$11*'Inputs &amp; Outputs'!$C$17*365*5)</f>
        <v>29.519728772732037</v>
      </c>
      <c r="L8" s="54" t="s">
        <v>166</v>
      </c>
      <c r="M8" s="82">
        <f t="shared" si="0"/>
        <v>12</v>
      </c>
      <c r="N8" s="83">
        <f t="shared" si="3"/>
        <v>2.4</v>
      </c>
      <c r="O8" s="84">
        <f>($M8*100000000)/('Inputs &amp; Outputs'!$C$11*'Inputs &amp; Outputs'!$C$17*365*5)</f>
        <v>70.847349054556886</v>
      </c>
    </row>
    <row r="9" spans="2:19" x14ac:dyDescent="0.3">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3">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3">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3">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3">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3">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3">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x14ac:dyDescent="0.3">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3">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x14ac:dyDescent="0.3">
      <c r="B18" s="54" t="s">
        <v>174</v>
      </c>
      <c r="C18" s="82">
        <f t="shared" ref="C18:C20" si="4">C6+C10+C14</f>
        <v>1</v>
      </c>
      <c r="D18" s="83">
        <f t="shared" si="1"/>
        <v>0.2</v>
      </c>
      <c r="E18" s="84">
        <f>($C18*100000000)/('Inputs &amp; Outputs'!$C$11*'Inputs &amp; Outputs'!$C$17*365*5)</f>
        <v>5.9039457545464069</v>
      </c>
      <c r="G18" s="54" t="s">
        <v>174</v>
      </c>
      <c r="H18" s="82">
        <f t="shared" ref="H18:H20" si="5">H6+H10+H14</f>
        <v>1</v>
      </c>
      <c r="I18" s="83">
        <f t="shared" si="2"/>
        <v>0.2</v>
      </c>
      <c r="J18" s="84">
        <f>($H18*100000000)/('Inputs &amp; Outputs'!$C$11*'Inputs &amp; Outputs'!$C$17*365*5)</f>
        <v>5.9039457545464069</v>
      </c>
      <c r="L18" s="54" t="s">
        <v>174</v>
      </c>
      <c r="M18" s="82">
        <f t="shared" si="0"/>
        <v>2</v>
      </c>
      <c r="N18" s="83">
        <f t="shared" si="3"/>
        <v>0.4</v>
      </c>
      <c r="O18" s="84">
        <f>($M18*100000000)/('Inputs &amp; Outputs'!$C$11*'Inputs &amp; Outputs'!$C$17*365*5)</f>
        <v>11.807891509092814</v>
      </c>
    </row>
    <row r="19" spans="2:15" x14ac:dyDescent="0.3">
      <c r="B19" s="54" t="s">
        <v>175</v>
      </c>
      <c r="C19" s="82">
        <f t="shared" si="4"/>
        <v>4</v>
      </c>
      <c r="D19" s="83">
        <f t="shared" si="1"/>
        <v>0.8</v>
      </c>
      <c r="E19" s="84">
        <f>($C19*100000000)/('Inputs &amp; Outputs'!$C$11*'Inputs &amp; Outputs'!$C$17*365*5)</f>
        <v>23.615783018185628</v>
      </c>
      <c r="G19" s="54" t="s">
        <v>175</v>
      </c>
      <c r="H19" s="82">
        <f t="shared" si="5"/>
        <v>6</v>
      </c>
      <c r="I19" s="83">
        <f t="shared" si="2"/>
        <v>1.2</v>
      </c>
      <c r="J19" s="84">
        <f>($H19*100000000)/('Inputs &amp; Outputs'!$C$11*'Inputs &amp; Outputs'!$C$17*365*5)</f>
        <v>35.423674527278443</v>
      </c>
      <c r="L19" s="54" t="s">
        <v>175</v>
      </c>
      <c r="M19" s="82">
        <f t="shared" si="0"/>
        <v>10</v>
      </c>
      <c r="N19" s="83">
        <f t="shared" si="3"/>
        <v>2</v>
      </c>
      <c r="O19" s="84">
        <f>($M19*100000000)/('Inputs &amp; Outputs'!$C$11*'Inputs &amp; Outputs'!$C$17*365*5)</f>
        <v>59.039457545464074</v>
      </c>
    </row>
    <row r="20" spans="2:15" x14ac:dyDescent="0.3">
      <c r="B20" s="54" t="s">
        <v>176</v>
      </c>
      <c r="C20" s="82">
        <f t="shared" si="4"/>
        <v>7</v>
      </c>
      <c r="D20" s="83">
        <f t="shared" si="1"/>
        <v>1.4</v>
      </c>
      <c r="E20" s="84">
        <f>($C20*100000000)/('Inputs &amp; Outputs'!$C$11*'Inputs &amp; Outputs'!$C$17*365*5)</f>
        <v>41.327620281824849</v>
      </c>
      <c r="G20" s="54" t="s">
        <v>176</v>
      </c>
      <c r="H20" s="82">
        <f t="shared" si="5"/>
        <v>5</v>
      </c>
      <c r="I20" s="83">
        <f t="shared" si="2"/>
        <v>1</v>
      </c>
      <c r="J20" s="84">
        <f>($H20*100000000)/('Inputs &amp; Outputs'!$C$11*'Inputs &amp; Outputs'!$C$17*365*5)</f>
        <v>29.519728772732037</v>
      </c>
      <c r="L20" s="54" t="s">
        <v>176</v>
      </c>
      <c r="M20" s="82">
        <f t="shared" si="0"/>
        <v>12</v>
      </c>
      <c r="N20" s="83">
        <f t="shared" si="3"/>
        <v>2.4</v>
      </c>
      <c r="O20" s="84">
        <f>($M20*100000000)/('Inputs &amp; Outputs'!$C$11*'Inputs &amp; Outputs'!$C$17*365*5)</f>
        <v>70.847349054556886</v>
      </c>
    </row>
    <row r="21" spans="2:15" ht="15" thickBot="1" x14ac:dyDescent="0.35">
      <c r="E21" s="93"/>
      <c r="J21" s="93"/>
    </row>
    <row r="22" spans="2:15" s="91" customFormat="1" ht="15" customHeight="1" x14ac:dyDescent="0.3">
      <c r="B22" s="116" t="s">
        <v>209</v>
      </c>
      <c r="C22" s="117"/>
      <c r="E22" s="94"/>
      <c r="G22" s="95"/>
      <c r="H22" s="96"/>
      <c r="I22" s="96"/>
      <c r="J22" s="97"/>
    </row>
    <row r="23" spans="2:15" ht="28.8" x14ac:dyDescent="0.3">
      <c r="B23" s="98"/>
      <c r="C23" s="99" t="s">
        <v>210</v>
      </c>
      <c r="E23" s="94"/>
      <c r="G23" s="100"/>
      <c r="H23" s="95"/>
      <c r="I23" s="95"/>
      <c r="J23" s="101"/>
    </row>
    <row r="24" spans="2:15" x14ac:dyDescent="0.3">
      <c r="B24" s="98" t="s">
        <v>211</v>
      </c>
      <c r="C24" s="85">
        <f>$O$17</f>
        <v>0</v>
      </c>
      <c r="E24" s="102"/>
      <c r="G24" s="103"/>
      <c r="H24" s="96"/>
      <c r="I24" s="96"/>
      <c r="J24" s="96"/>
    </row>
    <row r="25" spans="2:15" ht="15" thickBot="1" x14ac:dyDescent="0.35">
      <c r="B25" s="104" t="s">
        <v>212</v>
      </c>
      <c r="C25" s="86">
        <f>$O$18</f>
        <v>11.807891509092814</v>
      </c>
      <c r="E25" s="102"/>
      <c r="G25" s="96"/>
      <c r="H25" s="96"/>
      <c r="I25" s="96"/>
      <c r="J25" s="96"/>
    </row>
    <row r="26" spans="2:15" x14ac:dyDescent="0.3">
      <c r="G26" s="100"/>
      <c r="H26" s="105"/>
      <c r="I26" s="96"/>
      <c r="J26" s="100"/>
    </row>
    <row r="27" spans="2:15" x14ac:dyDescent="0.3">
      <c r="G27" s="103"/>
      <c r="H27" s="96"/>
      <c r="I27" s="96"/>
      <c r="J27" s="103"/>
    </row>
    <row r="28" spans="2:15" x14ac:dyDescent="0.3">
      <c r="D28" s="106"/>
      <c r="E28" s="106"/>
      <c r="G28" s="96"/>
      <c r="H28" s="96"/>
      <c r="I28" s="96"/>
      <c r="J28" s="96"/>
    </row>
    <row r="29" spans="2:15" x14ac:dyDescent="0.3">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topLeftCell="O1" workbookViewId="0">
      <selection sqref="A1:BG91"/>
    </sheetView>
  </sheetViews>
  <sheetFormatPr defaultRowHeight="14.4" x14ac:dyDescent="0.3"/>
  <sheetData>
    <row r="1" spans="1:59" x14ac:dyDescent="0.3">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301</v>
      </c>
      <c r="BF1" t="s">
        <v>302</v>
      </c>
      <c r="BG1" t="s">
        <v>303</v>
      </c>
    </row>
    <row r="2" spans="1:59" x14ac:dyDescent="0.3">
      <c r="A2">
        <v>2005</v>
      </c>
      <c r="B2">
        <v>16193995</v>
      </c>
      <c r="C2">
        <v>2018</v>
      </c>
      <c r="D2" s="67">
        <v>43106</v>
      </c>
      <c r="E2">
        <v>13</v>
      </c>
      <c r="F2" t="s">
        <v>293</v>
      </c>
      <c r="G2" t="s">
        <v>317</v>
      </c>
      <c r="H2" t="s">
        <v>318</v>
      </c>
      <c r="I2" t="s">
        <v>296</v>
      </c>
      <c r="J2">
        <v>29.53757143</v>
      </c>
      <c r="K2">
        <v>-95.702741419999995</v>
      </c>
      <c r="L2" t="s">
        <v>279</v>
      </c>
      <c r="M2" t="s">
        <v>280</v>
      </c>
      <c r="N2" t="s">
        <v>319</v>
      </c>
      <c r="O2" t="s">
        <v>282</v>
      </c>
      <c r="P2" t="s">
        <v>283</v>
      </c>
      <c r="Q2" t="s">
        <v>201</v>
      </c>
      <c r="R2" t="s">
        <v>295</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191</v>
      </c>
      <c r="AV2" t="s">
        <v>311</v>
      </c>
      <c r="AY2">
        <v>77469</v>
      </c>
      <c r="AZ2">
        <v>48157675500</v>
      </c>
      <c r="BA2" t="s">
        <v>320</v>
      </c>
      <c r="BB2" t="s">
        <v>284</v>
      </c>
      <c r="BC2">
        <v>47843</v>
      </c>
      <c r="BD2">
        <v>8136</v>
      </c>
      <c r="BE2" t="s">
        <v>285</v>
      </c>
      <c r="BF2" t="s">
        <v>285</v>
      </c>
      <c r="BG2" t="s">
        <v>285</v>
      </c>
    </row>
    <row r="3" spans="1:59" x14ac:dyDescent="0.3">
      <c r="A3">
        <v>6536</v>
      </c>
      <c r="B3">
        <v>16215395</v>
      </c>
      <c r="C3">
        <v>2018</v>
      </c>
      <c r="D3" s="67">
        <v>43123</v>
      </c>
      <c r="E3">
        <v>7</v>
      </c>
      <c r="F3" t="s">
        <v>294</v>
      </c>
      <c r="G3" t="s">
        <v>317</v>
      </c>
      <c r="H3" t="s">
        <v>321</v>
      </c>
      <c r="I3" t="s">
        <v>296</v>
      </c>
      <c r="J3">
        <v>29.538843480000001</v>
      </c>
      <c r="K3">
        <v>-95.702046530000004</v>
      </c>
      <c r="L3" t="s">
        <v>279</v>
      </c>
      <c r="M3" t="s">
        <v>280</v>
      </c>
      <c r="N3" t="s">
        <v>322</v>
      </c>
      <c r="O3" t="s">
        <v>282</v>
      </c>
      <c r="P3" t="s">
        <v>283</v>
      </c>
      <c r="Q3" t="s">
        <v>202</v>
      </c>
      <c r="R3" t="s">
        <v>304</v>
      </c>
      <c r="S3">
        <v>0</v>
      </c>
      <c r="T3">
        <v>0</v>
      </c>
      <c r="U3">
        <v>0</v>
      </c>
      <c r="V3">
        <v>0</v>
      </c>
      <c r="W3">
        <v>0</v>
      </c>
      <c r="X3">
        <v>2</v>
      </c>
      <c r="Y3">
        <v>0</v>
      </c>
      <c r="Z3">
        <v>0</v>
      </c>
      <c r="AA3">
        <v>0</v>
      </c>
      <c r="AB3">
        <v>0</v>
      </c>
      <c r="AC3">
        <v>0</v>
      </c>
      <c r="AD3">
        <v>2</v>
      </c>
      <c r="AE3">
        <v>0</v>
      </c>
      <c r="AF3">
        <v>0</v>
      </c>
      <c r="AG3">
        <v>0</v>
      </c>
      <c r="AH3">
        <v>0</v>
      </c>
      <c r="AI3">
        <v>0</v>
      </c>
      <c r="AJ3">
        <v>0</v>
      </c>
      <c r="AK3">
        <v>0</v>
      </c>
      <c r="AL3">
        <v>0</v>
      </c>
      <c r="AM3">
        <v>0</v>
      </c>
      <c r="AN3">
        <v>0</v>
      </c>
      <c r="AO3">
        <v>0</v>
      </c>
      <c r="AP3">
        <v>0</v>
      </c>
      <c r="AQ3">
        <v>0</v>
      </c>
      <c r="AR3">
        <v>0</v>
      </c>
      <c r="AS3">
        <v>0</v>
      </c>
      <c r="AT3">
        <v>0</v>
      </c>
      <c r="AU3" t="s">
        <v>191</v>
      </c>
      <c r="AV3" t="s">
        <v>311</v>
      </c>
      <c r="AY3">
        <v>77469</v>
      </c>
      <c r="AZ3">
        <v>48157674604</v>
      </c>
      <c r="BA3" t="s">
        <v>320</v>
      </c>
      <c r="BB3" t="s">
        <v>284</v>
      </c>
      <c r="BC3">
        <v>48063</v>
      </c>
      <c r="BD3">
        <v>8136</v>
      </c>
      <c r="BE3" t="s">
        <v>285</v>
      </c>
      <c r="BF3" t="s">
        <v>285</v>
      </c>
      <c r="BG3" t="s">
        <v>285</v>
      </c>
    </row>
    <row r="4" spans="1:59" x14ac:dyDescent="0.3">
      <c r="A4">
        <v>9342</v>
      </c>
      <c r="B4">
        <v>16226846</v>
      </c>
      <c r="C4">
        <v>2018</v>
      </c>
      <c r="D4" s="67">
        <v>43119</v>
      </c>
      <c r="E4">
        <v>16</v>
      </c>
      <c r="F4" t="s">
        <v>305</v>
      </c>
      <c r="G4" t="s">
        <v>317</v>
      </c>
      <c r="H4" t="s">
        <v>318</v>
      </c>
      <c r="I4" t="s">
        <v>288</v>
      </c>
      <c r="J4">
        <v>29.537555690000001</v>
      </c>
      <c r="K4">
        <v>-95.702636720000001</v>
      </c>
      <c r="L4" t="s">
        <v>300</v>
      </c>
      <c r="M4" t="s">
        <v>280</v>
      </c>
      <c r="N4" t="s">
        <v>323</v>
      </c>
      <c r="O4" t="s">
        <v>324</v>
      </c>
      <c r="P4" t="s">
        <v>325</v>
      </c>
      <c r="Q4" t="s">
        <v>204</v>
      </c>
      <c r="R4" t="s">
        <v>326</v>
      </c>
      <c r="S4">
        <v>0</v>
      </c>
      <c r="T4">
        <v>1</v>
      </c>
      <c r="U4">
        <v>1</v>
      </c>
      <c r="V4">
        <v>0</v>
      </c>
      <c r="W4">
        <v>2</v>
      </c>
      <c r="X4">
        <v>0</v>
      </c>
      <c r="Y4">
        <v>0</v>
      </c>
      <c r="Z4">
        <v>0</v>
      </c>
      <c r="AA4">
        <v>1</v>
      </c>
      <c r="AB4">
        <v>1</v>
      </c>
      <c r="AC4">
        <v>0</v>
      </c>
      <c r="AD4">
        <v>0</v>
      </c>
      <c r="AE4">
        <v>2</v>
      </c>
      <c r="AF4">
        <v>0</v>
      </c>
      <c r="AG4">
        <v>0</v>
      </c>
      <c r="AH4">
        <v>0</v>
      </c>
      <c r="AI4">
        <v>0</v>
      </c>
      <c r="AJ4">
        <v>0</v>
      </c>
      <c r="AK4">
        <v>0</v>
      </c>
      <c r="AL4">
        <v>0</v>
      </c>
      <c r="AM4">
        <v>0</v>
      </c>
      <c r="AN4">
        <v>0</v>
      </c>
      <c r="AO4">
        <v>0</v>
      </c>
      <c r="AP4">
        <v>0</v>
      </c>
      <c r="AQ4">
        <v>0</v>
      </c>
      <c r="AR4">
        <v>0</v>
      </c>
      <c r="AS4">
        <v>0</v>
      </c>
      <c r="AT4">
        <v>0</v>
      </c>
      <c r="AU4" t="s">
        <v>191</v>
      </c>
      <c r="AV4" t="s">
        <v>311</v>
      </c>
      <c r="AY4">
        <v>77469</v>
      </c>
      <c r="AZ4">
        <v>48157675500</v>
      </c>
      <c r="BA4" t="s">
        <v>320</v>
      </c>
      <c r="BB4" t="s">
        <v>284</v>
      </c>
      <c r="BC4">
        <v>47843</v>
      </c>
      <c r="BD4">
        <v>8136</v>
      </c>
      <c r="BE4" t="s">
        <v>285</v>
      </c>
      <c r="BF4" t="s">
        <v>285</v>
      </c>
      <c r="BG4" t="s">
        <v>285</v>
      </c>
    </row>
    <row r="5" spans="1:59" x14ac:dyDescent="0.3">
      <c r="A5">
        <v>26303</v>
      </c>
      <c r="B5">
        <v>16299442</v>
      </c>
      <c r="C5">
        <v>2018</v>
      </c>
      <c r="D5" s="67">
        <v>43172</v>
      </c>
      <c r="E5">
        <v>11</v>
      </c>
      <c r="F5" t="s">
        <v>294</v>
      </c>
      <c r="G5" t="s">
        <v>317</v>
      </c>
      <c r="H5" t="s">
        <v>321</v>
      </c>
      <c r="I5" t="s">
        <v>290</v>
      </c>
      <c r="J5">
        <v>29.539438130000001</v>
      </c>
      <c r="K5">
        <v>-95.701735900000003</v>
      </c>
      <c r="L5" t="s">
        <v>279</v>
      </c>
      <c r="M5" t="s">
        <v>280</v>
      </c>
      <c r="N5" t="s">
        <v>319</v>
      </c>
      <c r="O5" t="s">
        <v>282</v>
      </c>
      <c r="P5" t="s">
        <v>306</v>
      </c>
      <c r="Q5" t="s">
        <v>201</v>
      </c>
      <c r="R5" t="s">
        <v>295</v>
      </c>
      <c r="S5">
        <v>0</v>
      </c>
      <c r="T5">
        <v>0</v>
      </c>
      <c r="U5">
        <v>1</v>
      </c>
      <c r="V5">
        <v>0</v>
      </c>
      <c r="W5">
        <v>1</v>
      </c>
      <c r="X5">
        <v>2</v>
      </c>
      <c r="Y5">
        <v>0</v>
      </c>
      <c r="Z5">
        <v>0</v>
      </c>
      <c r="AA5">
        <v>0</v>
      </c>
      <c r="AB5">
        <v>1</v>
      </c>
      <c r="AC5">
        <v>0</v>
      </c>
      <c r="AD5">
        <v>2</v>
      </c>
      <c r="AE5">
        <v>1</v>
      </c>
      <c r="AF5">
        <v>0</v>
      </c>
      <c r="AG5">
        <v>0</v>
      </c>
      <c r="AH5">
        <v>0</v>
      </c>
      <c r="AI5">
        <v>0</v>
      </c>
      <c r="AJ5">
        <v>0</v>
      </c>
      <c r="AK5">
        <v>0</v>
      </c>
      <c r="AL5">
        <v>0</v>
      </c>
      <c r="AM5">
        <v>0</v>
      </c>
      <c r="AN5">
        <v>0</v>
      </c>
      <c r="AO5">
        <v>0</v>
      </c>
      <c r="AP5">
        <v>0</v>
      </c>
      <c r="AQ5">
        <v>0</v>
      </c>
      <c r="AR5">
        <v>0</v>
      </c>
      <c r="AS5">
        <v>0</v>
      </c>
      <c r="AT5">
        <v>0</v>
      </c>
      <c r="AU5" t="s">
        <v>191</v>
      </c>
      <c r="AV5" t="s">
        <v>311</v>
      </c>
      <c r="AY5">
        <v>77469</v>
      </c>
      <c r="AZ5">
        <v>48157674603</v>
      </c>
      <c r="BA5" t="s">
        <v>320</v>
      </c>
      <c r="BB5" t="s">
        <v>284</v>
      </c>
      <c r="BC5">
        <v>48063</v>
      </c>
      <c r="BD5">
        <v>8136</v>
      </c>
      <c r="BE5" t="s">
        <v>327</v>
      </c>
      <c r="BF5" t="s">
        <v>285</v>
      </c>
      <c r="BG5" t="s">
        <v>285</v>
      </c>
    </row>
    <row r="6" spans="1:59" x14ac:dyDescent="0.3">
      <c r="A6">
        <v>30525</v>
      </c>
      <c r="B6">
        <v>16316913</v>
      </c>
      <c r="C6">
        <v>2018</v>
      </c>
      <c r="D6" s="67">
        <v>43179</v>
      </c>
      <c r="E6">
        <v>16</v>
      </c>
      <c r="F6" t="s">
        <v>294</v>
      </c>
      <c r="G6" t="s">
        <v>317</v>
      </c>
      <c r="H6" t="s">
        <v>321</v>
      </c>
      <c r="I6" t="s">
        <v>278</v>
      </c>
      <c r="J6">
        <v>29.537837029999999</v>
      </c>
      <c r="K6">
        <v>-95.702559980000004</v>
      </c>
      <c r="L6" t="s">
        <v>279</v>
      </c>
      <c r="M6" t="s">
        <v>280</v>
      </c>
      <c r="N6" t="s">
        <v>319</v>
      </c>
      <c r="O6" t="s">
        <v>282</v>
      </c>
      <c r="P6" t="s">
        <v>283</v>
      </c>
      <c r="Q6" t="s">
        <v>202</v>
      </c>
      <c r="R6" t="s">
        <v>304</v>
      </c>
      <c r="S6">
        <v>0</v>
      </c>
      <c r="T6">
        <v>0</v>
      </c>
      <c r="U6">
        <v>0</v>
      </c>
      <c r="V6">
        <v>0</v>
      </c>
      <c r="W6">
        <v>0</v>
      </c>
      <c r="X6">
        <v>4</v>
      </c>
      <c r="Y6">
        <v>0</v>
      </c>
      <c r="Z6">
        <v>0</v>
      </c>
      <c r="AA6">
        <v>0</v>
      </c>
      <c r="AB6">
        <v>0</v>
      </c>
      <c r="AC6">
        <v>0</v>
      </c>
      <c r="AD6">
        <v>4</v>
      </c>
      <c r="AE6">
        <v>0</v>
      </c>
      <c r="AF6">
        <v>0</v>
      </c>
      <c r="AG6">
        <v>0</v>
      </c>
      <c r="AH6">
        <v>0</v>
      </c>
      <c r="AI6">
        <v>0</v>
      </c>
      <c r="AJ6">
        <v>0</v>
      </c>
      <c r="AK6">
        <v>0</v>
      </c>
      <c r="AL6">
        <v>0</v>
      </c>
      <c r="AM6">
        <v>0</v>
      </c>
      <c r="AN6">
        <v>0</v>
      </c>
      <c r="AO6">
        <v>0</v>
      </c>
      <c r="AP6">
        <v>0</v>
      </c>
      <c r="AQ6">
        <v>0</v>
      </c>
      <c r="AR6">
        <v>0</v>
      </c>
      <c r="AS6">
        <v>0</v>
      </c>
      <c r="AT6">
        <v>0</v>
      </c>
      <c r="AU6" t="s">
        <v>191</v>
      </c>
      <c r="AV6" t="s">
        <v>311</v>
      </c>
      <c r="AY6">
        <v>77469</v>
      </c>
      <c r="AZ6">
        <v>48157674604</v>
      </c>
      <c r="BA6" t="s">
        <v>320</v>
      </c>
      <c r="BB6" t="s">
        <v>284</v>
      </c>
      <c r="BC6">
        <v>47843</v>
      </c>
      <c r="BD6">
        <v>8136</v>
      </c>
      <c r="BE6" t="s">
        <v>285</v>
      </c>
      <c r="BF6" t="s">
        <v>285</v>
      </c>
      <c r="BG6" t="s">
        <v>285</v>
      </c>
    </row>
    <row r="7" spans="1:59" x14ac:dyDescent="0.3">
      <c r="A7">
        <v>34873</v>
      </c>
      <c r="B7">
        <v>16334903</v>
      </c>
      <c r="C7">
        <v>2018</v>
      </c>
      <c r="D7" s="67">
        <v>43193</v>
      </c>
      <c r="E7">
        <v>8</v>
      </c>
      <c r="F7" t="s">
        <v>294</v>
      </c>
      <c r="G7" t="s">
        <v>317</v>
      </c>
      <c r="H7" t="s">
        <v>321</v>
      </c>
      <c r="I7" t="s">
        <v>288</v>
      </c>
      <c r="J7">
        <v>29.537622649999999</v>
      </c>
      <c r="K7">
        <v>-95.702618939999994</v>
      </c>
      <c r="L7" t="s">
        <v>279</v>
      </c>
      <c r="M7" t="s">
        <v>280</v>
      </c>
      <c r="N7" t="s">
        <v>319</v>
      </c>
      <c r="O7" t="s">
        <v>282</v>
      </c>
      <c r="P7" t="s">
        <v>283</v>
      </c>
      <c r="Q7" t="s">
        <v>204</v>
      </c>
      <c r="R7" t="s">
        <v>304</v>
      </c>
      <c r="S7">
        <v>0</v>
      </c>
      <c r="T7">
        <v>0</v>
      </c>
      <c r="U7">
        <v>0</v>
      </c>
      <c r="V7">
        <v>0</v>
      </c>
      <c r="W7">
        <v>0</v>
      </c>
      <c r="X7">
        <v>4</v>
      </c>
      <c r="Y7">
        <v>0</v>
      </c>
      <c r="Z7">
        <v>0</v>
      </c>
      <c r="AA7">
        <v>0</v>
      </c>
      <c r="AB7">
        <v>0</v>
      </c>
      <c r="AC7">
        <v>0</v>
      </c>
      <c r="AD7">
        <v>4</v>
      </c>
      <c r="AE7">
        <v>0</v>
      </c>
      <c r="AF7">
        <v>0</v>
      </c>
      <c r="AG7">
        <v>0</v>
      </c>
      <c r="AH7">
        <v>0</v>
      </c>
      <c r="AI7">
        <v>0</v>
      </c>
      <c r="AJ7">
        <v>0</v>
      </c>
      <c r="AK7">
        <v>0</v>
      </c>
      <c r="AL7">
        <v>0</v>
      </c>
      <c r="AM7">
        <v>0</v>
      </c>
      <c r="AN7">
        <v>0</v>
      </c>
      <c r="AO7">
        <v>0</v>
      </c>
      <c r="AP7">
        <v>0</v>
      </c>
      <c r="AQ7">
        <v>0</v>
      </c>
      <c r="AR7">
        <v>0</v>
      </c>
      <c r="AS7">
        <v>0</v>
      </c>
      <c r="AT7">
        <v>0</v>
      </c>
      <c r="AU7" t="s">
        <v>191</v>
      </c>
      <c r="AV7" t="s">
        <v>311</v>
      </c>
      <c r="AY7">
        <v>77469</v>
      </c>
      <c r="AZ7">
        <v>48157674603</v>
      </c>
      <c r="BA7" t="s">
        <v>320</v>
      </c>
      <c r="BB7" t="s">
        <v>284</v>
      </c>
      <c r="BC7">
        <v>47843</v>
      </c>
      <c r="BD7">
        <v>8136</v>
      </c>
      <c r="BE7" t="s">
        <v>285</v>
      </c>
      <c r="BF7" t="s">
        <v>285</v>
      </c>
      <c r="BG7" t="s">
        <v>285</v>
      </c>
    </row>
    <row r="8" spans="1:59" x14ac:dyDescent="0.3">
      <c r="A8">
        <v>39687</v>
      </c>
      <c r="B8">
        <v>16354734</v>
      </c>
      <c r="C8">
        <v>2018</v>
      </c>
      <c r="D8" s="67">
        <v>43204</v>
      </c>
      <c r="E8">
        <v>18</v>
      </c>
      <c r="F8" t="s">
        <v>293</v>
      </c>
      <c r="G8" t="s">
        <v>277</v>
      </c>
      <c r="H8" t="s">
        <v>328</v>
      </c>
      <c r="I8" t="s">
        <v>329</v>
      </c>
      <c r="J8">
        <v>29.537729460000001</v>
      </c>
      <c r="K8">
        <v>-95.702607380000003</v>
      </c>
      <c r="L8" t="s">
        <v>279</v>
      </c>
      <c r="M8" t="s">
        <v>280</v>
      </c>
      <c r="N8" t="s">
        <v>322</v>
      </c>
      <c r="O8" t="s">
        <v>282</v>
      </c>
      <c r="P8" t="s">
        <v>283</v>
      </c>
      <c r="Q8" t="s">
        <v>202</v>
      </c>
      <c r="R8" t="s">
        <v>304</v>
      </c>
      <c r="S8">
        <v>0</v>
      </c>
      <c r="T8">
        <v>0</v>
      </c>
      <c r="U8">
        <v>0</v>
      </c>
      <c r="V8">
        <v>0</v>
      </c>
      <c r="W8">
        <v>0</v>
      </c>
      <c r="X8">
        <v>3</v>
      </c>
      <c r="Y8">
        <v>0</v>
      </c>
      <c r="Z8">
        <v>0</v>
      </c>
      <c r="AA8">
        <v>0</v>
      </c>
      <c r="AB8">
        <v>0</v>
      </c>
      <c r="AC8">
        <v>0</v>
      </c>
      <c r="AD8">
        <v>3</v>
      </c>
      <c r="AE8">
        <v>0</v>
      </c>
      <c r="AF8">
        <v>0</v>
      </c>
      <c r="AG8">
        <v>0</v>
      </c>
      <c r="AH8">
        <v>0</v>
      </c>
      <c r="AI8">
        <v>0</v>
      </c>
      <c r="AJ8">
        <v>0</v>
      </c>
      <c r="AK8">
        <v>0</v>
      </c>
      <c r="AL8">
        <v>0</v>
      </c>
      <c r="AM8">
        <v>0</v>
      </c>
      <c r="AN8">
        <v>0</v>
      </c>
      <c r="AO8">
        <v>0</v>
      </c>
      <c r="AP8">
        <v>0</v>
      </c>
      <c r="AQ8">
        <v>0</v>
      </c>
      <c r="AR8">
        <v>0</v>
      </c>
      <c r="AS8">
        <v>0</v>
      </c>
      <c r="AT8">
        <v>0</v>
      </c>
      <c r="AU8" t="s">
        <v>191</v>
      </c>
      <c r="AV8" t="s">
        <v>311</v>
      </c>
      <c r="AY8">
        <v>77469</v>
      </c>
      <c r="AZ8">
        <v>48157674604</v>
      </c>
      <c r="BA8" t="s">
        <v>320</v>
      </c>
      <c r="BB8" t="s">
        <v>284</v>
      </c>
      <c r="BC8">
        <v>47843</v>
      </c>
      <c r="BD8">
        <v>8136</v>
      </c>
      <c r="BE8" t="s">
        <v>285</v>
      </c>
      <c r="BF8" t="s">
        <v>285</v>
      </c>
      <c r="BG8" t="s">
        <v>285</v>
      </c>
    </row>
    <row r="9" spans="1:59" x14ac:dyDescent="0.3">
      <c r="A9">
        <v>41271</v>
      </c>
      <c r="B9">
        <v>16362043</v>
      </c>
      <c r="C9">
        <v>2018</v>
      </c>
      <c r="D9" s="67">
        <v>43208</v>
      </c>
      <c r="E9">
        <v>8</v>
      </c>
      <c r="F9" t="s">
        <v>276</v>
      </c>
      <c r="G9" t="s">
        <v>317</v>
      </c>
      <c r="H9" t="s">
        <v>321</v>
      </c>
      <c r="I9" t="s">
        <v>278</v>
      </c>
      <c r="J9">
        <v>29.537649569999999</v>
      </c>
      <c r="K9">
        <v>-95.702612029999997</v>
      </c>
      <c r="L9" t="s">
        <v>279</v>
      </c>
      <c r="M9" t="s">
        <v>280</v>
      </c>
      <c r="N9" t="s">
        <v>319</v>
      </c>
      <c r="O9" t="s">
        <v>282</v>
      </c>
      <c r="P9" t="s">
        <v>283</v>
      </c>
      <c r="Q9" t="s">
        <v>201</v>
      </c>
      <c r="R9" t="s">
        <v>295</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191</v>
      </c>
      <c r="AV9" t="s">
        <v>311</v>
      </c>
      <c r="AY9">
        <v>77469</v>
      </c>
      <c r="AZ9">
        <v>48157674603</v>
      </c>
      <c r="BA9" t="s">
        <v>320</v>
      </c>
      <c r="BB9" t="s">
        <v>284</v>
      </c>
      <c r="BC9">
        <v>47843</v>
      </c>
      <c r="BD9">
        <v>8136</v>
      </c>
      <c r="BE9" t="s">
        <v>285</v>
      </c>
      <c r="BF9" t="s">
        <v>285</v>
      </c>
      <c r="BG9" t="s">
        <v>285</v>
      </c>
    </row>
    <row r="10" spans="1:59" x14ac:dyDescent="0.3">
      <c r="A10">
        <v>49866</v>
      </c>
      <c r="B10">
        <v>16397689</v>
      </c>
      <c r="C10">
        <v>2018</v>
      </c>
      <c r="D10" s="67">
        <v>43228</v>
      </c>
      <c r="E10">
        <v>6</v>
      </c>
      <c r="F10" t="s">
        <v>294</v>
      </c>
      <c r="G10" t="s">
        <v>317</v>
      </c>
      <c r="H10" t="s">
        <v>318</v>
      </c>
      <c r="I10" t="s">
        <v>288</v>
      </c>
      <c r="J10">
        <v>29.536220010000001</v>
      </c>
      <c r="K10">
        <v>-95.702314360000003</v>
      </c>
      <c r="L10" t="s">
        <v>279</v>
      </c>
      <c r="M10" t="s">
        <v>280</v>
      </c>
      <c r="N10" t="s">
        <v>322</v>
      </c>
      <c r="O10" t="s">
        <v>282</v>
      </c>
      <c r="P10" t="s">
        <v>283</v>
      </c>
      <c r="Q10" t="s">
        <v>204</v>
      </c>
      <c r="R10" t="s">
        <v>295</v>
      </c>
      <c r="S10">
        <v>0</v>
      </c>
      <c r="T10">
        <v>0</v>
      </c>
      <c r="U10">
        <v>0</v>
      </c>
      <c r="V10">
        <v>0</v>
      </c>
      <c r="W10">
        <v>0</v>
      </c>
      <c r="X10">
        <v>2</v>
      </c>
      <c r="Y10">
        <v>0</v>
      </c>
      <c r="Z10">
        <v>0</v>
      </c>
      <c r="AA10">
        <v>0</v>
      </c>
      <c r="AB10">
        <v>0</v>
      </c>
      <c r="AC10">
        <v>0</v>
      </c>
      <c r="AD10">
        <v>2</v>
      </c>
      <c r="AE10">
        <v>0</v>
      </c>
      <c r="AF10">
        <v>0</v>
      </c>
      <c r="AG10">
        <v>0</v>
      </c>
      <c r="AH10">
        <v>0</v>
      </c>
      <c r="AI10">
        <v>0</v>
      </c>
      <c r="AJ10">
        <v>0</v>
      </c>
      <c r="AK10">
        <v>0</v>
      </c>
      <c r="AL10">
        <v>0</v>
      </c>
      <c r="AM10">
        <v>0</v>
      </c>
      <c r="AN10">
        <v>0</v>
      </c>
      <c r="AO10">
        <v>0</v>
      </c>
      <c r="AP10">
        <v>0</v>
      </c>
      <c r="AQ10">
        <v>0</v>
      </c>
      <c r="AR10">
        <v>0</v>
      </c>
      <c r="AS10">
        <v>0</v>
      </c>
      <c r="AT10">
        <v>0</v>
      </c>
      <c r="AU10" t="s">
        <v>191</v>
      </c>
      <c r="AV10" t="s">
        <v>311</v>
      </c>
      <c r="AW10" t="s">
        <v>330</v>
      </c>
      <c r="AY10">
        <v>77469</v>
      </c>
      <c r="AZ10">
        <v>48157675500</v>
      </c>
      <c r="BA10" t="s">
        <v>312</v>
      </c>
      <c r="BB10" t="s">
        <v>284</v>
      </c>
      <c r="BC10">
        <v>47843</v>
      </c>
      <c r="BD10">
        <v>8136</v>
      </c>
      <c r="BE10" t="s">
        <v>285</v>
      </c>
      <c r="BF10" t="s">
        <v>285</v>
      </c>
      <c r="BG10" t="s">
        <v>285</v>
      </c>
    </row>
    <row r="11" spans="1:59" x14ac:dyDescent="0.3">
      <c r="A11">
        <v>51254</v>
      </c>
      <c r="B11">
        <v>16403988</v>
      </c>
      <c r="C11">
        <v>2018</v>
      </c>
      <c r="D11" s="67">
        <v>43228</v>
      </c>
      <c r="E11">
        <v>15</v>
      </c>
      <c r="F11" t="s">
        <v>294</v>
      </c>
      <c r="G11" t="s">
        <v>277</v>
      </c>
      <c r="H11" t="s">
        <v>328</v>
      </c>
      <c r="I11" t="s">
        <v>278</v>
      </c>
      <c r="J11">
        <v>29.5381562</v>
      </c>
      <c r="K11">
        <v>-95.702382610000001</v>
      </c>
      <c r="L11" t="s">
        <v>279</v>
      </c>
      <c r="M11" t="s">
        <v>280</v>
      </c>
      <c r="N11" t="s">
        <v>322</v>
      </c>
      <c r="O11" t="s">
        <v>282</v>
      </c>
      <c r="P11" t="s">
        <v>283</v>
      </c>
      <c r="Q11" t="s">
        <v>204</v>
      </c>
      <c r="R11" t="s">
        <v>295</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191</v>
      </c>
      <c r="AV11" t="s">
        <v>311</v>
      </c>
      <c r="AY11">
        <v>77469</v>
      </c>
      <c r="AZ11">
        <v>48157674604</v>
      </c>
      <c r="BA11" t="s">
        <v>320</v>
      </c>
      <c r="BB11" t="s">
        <v>284</v>
      </c>
      <c r="BC11">
        <v>47843</v>
      </c>
      <c r="BD11">
        <v>8136</v>
      </c>
      <c r="BE11" t="s">
        <v>285</v>
      </c>
      <c r="BF11" t="s">
        <v>285</v>
      </c>
      <c r="BG11" t="s">
        <v>285</v>
      </c>
    </row>
    <row r="12" spans="1:59" x14ac:dyDescent="0.3">
      <c r="A12">
        <v>55287</v>
      </c>
      <c r="B12">
        <v>16420687</v>
      </c>
      <c r="C12">
        <v>2018</v>
      </c>
      <c r="D12" s="67">
        <v>43239</v>
      </c>
      <c r="E12">
        <v>14</v>
      </c>
      <c r="F12" t="s">
        <v>293</v>
      </c>
      <c r="G12" t="s">
        <v>277</v>
      </c>
      <c r="H12" t="s">
        <v>328</v>
      </c>
      <c r="I12" t="s">
        <v>329</v>
      </c>
      <c r="J12">
        <v>29.537854060000001</v>
      </c>
      <c r="K12">
        <v>-95.702541749999995</v>
      </c>
      <c r="L12" t="s">
        <v>279</v>
      </c>
      <c r="M12" t="s">
        <v>280</v>
      </c>
      <c r="N12" t="s">
        <v>319</v>
      </c>
      <c r="O12" t="s">
        <v>282</v>
      </c>
      <c r="P12" t="s">
        <v>283</v>
      </c>
      <c r="Q12" t="s">
        <v>202</v>
      </c>
      <c r="R12" t="s">
        <v>331</v>
      </c>
      <c r="S12">
        <v>0</v>
      </c>
      <c r="T12">
        <v>0</v>
      </c>
      <c r="U12">
        <v>0</v>
      </c>
      <c r="V12">
        <v>0</v>
      </c>
      <c r="W12">
        <v>0</v>
      </c>
      <c r="X12">
        <v>1</v>
      </c>
      <c r="Y12">
        <v>1</v>
      </c>
      <c r="Z12">
        <v>0</v>
      </c>
      <c r="AA12">
        <v>0</v>
      </c>
      <c r="AB12">
        <v>0</v>
      </c>
      <c r="AC12">
        <v>0</v>
      </c>
      <c r="AD12">
        <v>1</v>
      </c>
      <c r="AE12">
        <v>0</v>
      </c>
      <c r="AF12">
        <v>1</v>
      </c>
      <c r="AG12">
        <v>0</v>
      </c>
      <c r="AH12">
        <v>0</v>
      </c>
      <c r="AI12">
        <v>0</v>
      </c>
      <c r="AJ12">
        <v>0</v>
      </c>
      <c r="AK12">
        <v>0</v>
      </c>
      <c r="AL12">
        <v>0</v>
      </c>
      <c r="AM12">
        <v>0</v>
      </c>
      <c r="AN12">
        <v>0</v>
      </c>
      <c r="AO12">
        <v>0</v>
      </c>
      <c r="AP12">
        <v>0</v>
      </c>
      <c r="AQ12">
        <v>0</v>
      </c>
      <c r="AR12">
        <v>0</v>
      </c>
      <c r="AS12">
        <v>0</v>
      </c>
      <c r="AT12">
        <v>0</v>
      </c>
      <c r="AU12" t="s">
        <v>191</v>
      </c>
      <c r="AV12" t="s">
        <v>311</v>
      </c>
      <c r="AY12">
        <v>77469</v>
      </c>
      <c r="AZ12">
        <v>48157674604</v>
      </c>
      <c r="BA12" t="s">
        <v>320</v>
      </c>
      <c r="BB12" t="s">
        <v>284</v>
      </c>
      <c r="BC12">
        <v>47843</v>
      </c>
      <c r="BD12">
        <v>8136</v>
      </c>
      <c r="BE12" t="s">
        <v>285</v>
      </c>
      <c r="BF12" t="s">
        <v>285</v>
      </c>
      <c r="BG12" t="s">
        <v>285</v>
      </c>
    </row>
    <row r="13" spans="1:59" x14ac:dyDescent="0.3">
      <c r="A13">
        <v>60458</v>
      </c>
      <c r="B13">
        <v>16442053</v>
      </c>
      <c r="C13">
        <v>2018</v>
      </c>
      <c r="D13" s="67">
        <v>43235</v>
      </c>
      <c r="E13">
        <v>0</v>
      </c>
      <c r="F13" t="s">
        <v>294</v>
      </c>
      <c r="G13" t="s">
        <v>317</v>
      </c>
      <c r="H13" t="s">
        <v>318</v>
      </c>
      <c r="I13" t="s">
        <v>278</v>
      </c>
      <c r="J13">
        <v>29.53756233</v>
      </c>
      <c r="K13">
        <v>-95.702679230000001</v>
      </c>
      <c r="L13" t="s">
        <v>279</v>
      </c>
      <c r="M13" t="s">
        <v>298</v>
      </c>
      <c r="N13" t="s">
        <v>319</v>
      </c>
      <c r="O13" t="s">
        <v>282</v>
      </c>
      <c r="P13" t="s">
        <v>283</v>
      </c>
      <c r="Q13" t="s">
        <v>201</v>
      </c>
      <c r="R13" t="s">
        <v>332</v>
      </c>
      <c r="S13">
        <v>0</v>
      </c>
      <c r="T13">
        <v>0</v>
      </c>
      <c r="U13">
        <v>0</v>
      </c>
      <c r="V13">
        <v>0</v>
      </c>
      <c r="W13">
        <v>0</v>
      </c>
      <c r="X13">
        <v>1</v>
      </c>
      <c r="Y13">
        <v>1</v>
      </c>
      <c r="Z13">
        <v>0</v>
      </c>
      <c r="AA13">
        <v>0</v>
      </c>
      <c r="AB13">
        <v>0</v>
      </c>
      <c r="AC13">
        <v>0</v>
      </c>
      <c r="AD13">
        <v>1</v>
      </c>
      <c r="AE13">
        <v>0</v>
      </c>
      <c r="AF13">
        <v>1</v>
      </c>
      <c r="AG13">
        <v>0</v>
      </c>
      <c r="AH13">
        <v>0</v>
      </c>
      <c r="AI13">
        <v>0</v>
      </c>
      <c r="AJ13">
        <v>0</v>
      </c>
      <c r="AK13">
        <v>0</v>
      </c>
      <c r="AL13">
        <v>0</v>
      </c>
      <c r="AM13">
        <v>0</v>
      </c>
      <c r="AN13">
        <v>0</v>
      </c>
      <c r="AO13">
        <v>0</v>
      </c>
      <c r="AP13">
        <v>0</v>
      </c>
      <c r="AQ13">
        <v>0</v>
      </c>
      <c r="AR13">
        <v>0</v>
      </c>
      <c r="AS13">
        <v>0</v>
      </c>
      <c r="AT13">
        <v>0</v>
      </c>
      <c r="AU13" t="s">
        <v>191</v>
      </c>
      <c r="AV13" t="s">
        <v>311</v>
      </c>
      <c r="AY13">
        <v>77469</v>
      </c>
      <c r="AZ13">
        <v>48157675500</v>
      </c>
      <c r="BA13" t="s">
        <v>320</v>
      </c>
      <c r="BB13" t="s">
        <v>284</v>
      </c>
      <c r="BC13">
        <v>47843</v>
      </c>
      <c r="BD13">
        <v>8136</v>
      </c>
      <c r="BE13" t="s">
        <v>285</v>
      </c>
      <c r="BF13" t="s">
        <v>285</v>
      </c>
      <c r="BG13" t="s">
        <v>285</v>
      </c>
    </row>
    <row r="14" spans="1:59" x14ac:dyDescent="0.3">
      <c r="A14">
        <v>62058</v>
      </c>
      <c r="B14">
        <v>16448989</v>
      </c>
      <c r="C14">
        <v>2018</v>
      </c>
      <c r="D14" s="67">
        <v>43243</v>
      </c>
      <c r="E14">
        <v>20</v>
      </c>
      <c r="F14" t="s">
        <v>276</v>
      </c>
      <c r="G14" t="s">
        <v>277</v>
      </c>
      <c r="H14" t="s">
        <v>328</v>
      </c>
      <c r="I14" t="s">
        <v>278</v>
      </c>
      <c r="J14">
        <v>29.539564970000001</v>
      </c>
      <c r="K14">
        <v>-95.701649149999994</v>
      </c>
      <c r="L14" t="s">
        <v>279</v>
      </c>
      <c r="M14" t="s">
        <v>333</v>
      </c>
      <c r="N14" t="s">
        <v>281</v>
      </c>
      <c r="O14" t="s">
        <v>282</v>
      </c>
      <c r="P14" t="s">
        <v>283</v>
      </c>
      <c r="Q14" t="s">
        <v>204</v>
      </c>
      <c r="R14" t="s">
        <v>295</v>
      </c>
      <c r="S14">
        <v>0</v>
      </c>
      <c r="T14">
        <v>0</v>
      </c>
      <c r="U14">
        <v>0</v>
      </c>
      <c r="V14">
        <v>0</v>
      </c>
      <c r="W14">
        <v>0</v>
      </c>
      <c r="X14">
        <v>2</v>
      </c>
      <c r="Y14">
        <v>0</v>
      </c>
      <c r="Z14">
        <v>0</v>
      </c>
      <c r="AA14">
        <v>0</v>
      </c>
      <c r="AB14">
        <v>0</v>
      </c>
      <c r="AC14">
        <v>0</v>
      </c>
      <c r="AD14">
        <v>2</v>
      </c>
      <c r="AE14">
        <v>0</v>
      </c>
      <c r="AF14">
        <v>0</v>
      </c>
      <c r="AG14">
        <v>0</v>
      </c>
      <c r="AH14">
        <v>0</v>
      </c>
      <c r="AI14">
        <v>0</v>
      </c>
      <c r="AJ14">
        <v>0</v>
      </c>
      <c r="AK14">
        <v>0</v>
      </c>
      <c r="AL14">
        <v>0</v>
      </c>
      <c r="AM14">
        <v>0</v>
      </c>
      <c r="AN14">
        <v>0</v>
      </c>
      <c r="AO14">
        <v>0</v>
      </c>
      <c r="AP14">
        <v>0</v>
      </c>
      <c r="AQ14">
        <v>0</v>
      </c>
      <c r="AR14">
        <v>0</v>
      </c>
      <c r="AS14">
        <v>0</v>
      </c>
      <c r="AT14">
        <v>0</v>
      </c>
      <c r="AU14" t="s">
        <v>191</v>
      </c>
      <c r="AV14" t="s">
        <v>311</v>
      </c>
      <c r="AY14">
        <v>77469</v>
      </c>
      <c r="AZ14">
        <v>48157674603</v>
      </c>
      <c r="BA14" t="s">
        <v>320</v>
      </c>
      <c r="BB14" t="s">
        <v>284</v>
      </c>
      <c r="BC14">
        <v>48063</v>
      </c>
      <c r="BD14">
        <v>8136</v>
      </c>
      <c r="BE14" t="s">
        <v>285</v>
      </c>
      <c r="BF14" t="s">
        <v>285</v>
      </c>
      <c r="BG14" t="s">
        <v>285</v>
      </c>
    </row>
    <row r="15" spans="1:59" x14ac:dyDescent="0.3">
      <c r="A15">
        <v>69722</v>
      </c>
      <c r="B15">
        <v>16483874</v>
      </c>
      <c r="C15">
        <v>2018</v>
      </c>
      <c r="D15" s="67">
        <v>43274</v>
      </c>
      <c r="E15">
        <v>21</v>
      </c>
      <c r="F15" t="s">
        <v>293</v>
      </c>
      <c r="G15" t="s">
        <v>277</v>
      </c>
      <c r="H15" t="s">
        <v>328</v>
      </c>
      <c r="I15" t="s">
        <v>296</v>
      </c>
      <c r="J15">
        <v>29.537791760000001</v>
      </c>
      <c r="K15">
        <v>-95.702574569999996</v>
      </c>
      <c r="L15" t="s">
        <v>279</v>
      </c>
      <c r="M15" t="s">
        <v>298</v>
      </c>
      <c r="N15" t="s">
        <v>281</v>
      </c>
      <c r="O15" t="s">
        <v>282</v>
      </c>
      <c r="P15" t="s">
        <v>283</v>
      </c>
      <c r="Q15" t="s">
        <v>202</v>
      </c>
      <c r="R15" t="s">
        <v>292</v>
      </c>
      <c r="S15">
        <v>0</v>
      </c>
      <c r="T15">
        <v>0</v>
      </c>
      <c r="U15">
        <v>0</v>
      </c>
      <c r="V15">
        <v>0</v>
      </c>
      <c r="W15">
        <v>0</v>
      </c>
      <c r="X15">
        <v>3</v>
      </c>
      <c r="Y15">
        <v>0</v>
      </c>
      <c r="Z15">
        <v>0</v>
      </c>
      <c r="AA15">
        <v>0</v>
      </c>
      <c r="AB15">
        <v>0</v>
      </c>
      <c r="AC15">
        <v>0</v>
      </c>
      <c r="AD15">
        <v>3</v>
      </c>
      <c r="AE15">
        <v>0</v>
      </c>
      <c r="AF15">
        <v>0</v>
      </c>
      <c r="AG15">
        <v>0</v>
      </c>
      <c r="AH15">
        <v>0</v>
      </c>
      <c r="AI15">
        <v>0</v>
      </c>
      <c r="AJ15">
        <v>0</v>
      </c>
      <c r="AK15">
        <v>0</v>
      </c>
      <c r="AL15">
        <v>0</v>
      </c>
      <c r="AM15">
        <v>0</v>
      </c>
      <c r="AN15">
        <v>0</v>
      </c>
      <c r="AO15">
        <v>0</v>
      </c>
      <c r="AP15">
        <v>0</v>
      </c>
      <c r="AQ15">
        <v>0</v>
      </c>
      <c r="AR15">
        <v>0</v>
      </c>
      <c r="AS15">
        <v>0</v>
      </c>
      <c r="AT15">
        <v>0</v>
      </c>
      <c r="AU15" t="s">
        <v>191</v>
      </c>
      <c r="AV15" t="s">
        <v>311</v>
      </c>
      <c r="AY15">
        <v>77469</v>
      </c>
      <c r="AZ15">
        <v>48157674604</v>
      </c>
      <c r="BA15" t="s">
        <v>320</v>
      </c>
      <c r="BB15" t="s">
        <v>284</v>
      </c>
      <c r="BC15">
        <v>47843</v>
      </c>
      <c r="BD15">
        <v>8136</v>
      </c>
      <c r="BE15" t="s">
        <v>285</v>
      </c>
      <c r="BF15" t="s">
        <v>285</v>
      </c>
      <c r="BG15" t="s">
        <v>285</v>
      </c>
    </row>
    <row r="16" spans="1:59" x14ac:dyDescent="0.3">
      <c r="A16">
        <v>71731</v>
      </c>
      <c r="B16">
        <v>16492971</v>
      </c>
      <c r="C16">
        <v>2018</v>
      </c>
      <c r="D16" s="67">
        <v>43266</v>
      </c>
      <c r="E16">
        <v>22</v>
      </c>
      <c r="F16" t="s">
        <v>305</v>
      </c>
      <c r="G16" t="s">
        <v>317</v>
      </c>
      <c r="H16" t="s">
        <v>318</v>
      </c>
      <c r="I16" t="s">
        <v>278</v>
      </c>
      <c r="J16">
        <v>29.53756233</v>
      </c>
      <c r="K16">
        <v>-95.702679230000001</v>
      </c>
      <c r="L16" t="s">
        <v>279</v>
      </c>
      <c r="M16" t="s">
        <v>333</v>
      </c>
      <c r="N16" t="s">
        <v>319</v>
      </c>
      <c r="O16" t="s">
        <v>282</v>
      </c>
      <c r="P16" t="s">
        <v>283</v>
      </c>
      <c r="Q16" t="s">
        <v>203</v>
      </c>
      <c r="R16" t="s">
        <v>334</v>
      </c>
      <c r="S16">
        <v>0</v>
      </c>
      <c r="T16">
        <v>0</v>
      </c>
      <c r="U16">
        <v>0</v>
      </c>
      <c r="V16">
        <v>0</v>
      </c>
      <c r="W16">
        <v>0</v>
      </c>
      <c r="X16">
        <v>2</v>
      </c>
      <c r="Y16">
        <v>0</v>
      </c>
      <c r="Z16">
        <v>0</v>
      </c>
      <c r="AA16">
        <v>0</v>
      </c>
      <c r="AB16">
        <v>0</v>
      </c>
      <c r="AC16">
        <v>0</v>
      </c>
      <c r="AD16">
        <v>2</v>
      </c>
      <c r="AE16">
        <v>0</v>
      </c>
      <c r="AF16">
        <v>0</v>
      </c>
      <c r="AG16">
        <v>0</v>
      </c>
      <c r="AH16">
        <v>0</v>
      </c>
      <c r="AI16">
        <v>0</v>
      </c>
      <c r="AJ16">
        <v>0</v>
      </c>
      <c r="AK16">
        <v>0</v>
      </c>
      <c r="AL16">
        <v>0</v>
      </c>
      <c r="AM16">
        <v>0</v>
      </c>
      <c r="AN16">
        <v>0</v>
      </c>
      <c r="AO16">
        <v>0</v>
      </c>
      <c r="AP16">
        <v>0</v>
      </c>
      <c r="AQ16">
        <v>0</v>
      </c>
      <c r="AR16">
        <v>0</v>
      </c>
      <c r="AS16">
        <v>0</v>
      </c>
      <c r="AT16">
        <v>0</v>
      </c>
      <c r="AU16" t="s">
        <v>191</v>
      </c>
      <c r="AV16" t="s">
        <v>311</v>
      </c>
      <c r="AY16">
        <v>77469</v>
      </c>
      <c r="AZ16">
        <v>48157675500</v>
      </c>
      <c r="BA16" t="s">
        <v>320</v>
      </c>
      <c r="BB16" t="s">
        <v>284</v>
      </c>
      <c r="BC16">
        <v>47843</v>
      </c>
      <c r="BD16">
        <v>8136</v>
      </c>
      <c r="BE16" t="s">
        <v>285</v>
      </c>
      <c r="BF16" t="s">
        <v>285</v>
      </c>
      <c r="BG16" t="s">
        <v>285</v>
      </c>
    </row>
    <row r="17" spans="1:59" x14ac:dyDescent="0.3">
      <c r="A17">
        <v>86287</v>
      </c>
      <c r="B17">
        <v>16552997</v>
      </c>
      <c r="C17">
        <v>2018</v>
      </c>
      <c r="D17" s="67">
        <v>43316</v>
      </c>
      <c r="E17">
        <v>13</v>
      </c>
      <c r="F17" t="s">
        <v>293</v>
      </c>
      <c r="G17" t="s">
        <v>277</v>
      </c>
      <c r="H17" t="s">
        <v>328</v>
      </c>
      <c r="I17" t="s">
        <v>296</v>
      </c>
      <c r="J17">
        <v>29.537717789999999</v>
      </c>
      <c r="K17">
        <v>-95.702613529999994</v>
      </c>
      <c r="L17" t="s">
        <v>279</v>
      </c>
      <c r="M17" t="s">
        <v>280</v>
      </c>
      <c r="N17" t="s">
        <v>281</v>
      </c>
      <c r="O17" t="s">
        <v>282</v>
      </c>
      <c r="P17" t="s">
        <v>241</v>
      </c>
      <c r="Q17" t="s">
        <v>202</v>
      </c>
      <c r="R17" t="s">
        <v>331</v>
      </c>
      <c r="S17">
        <v>0</v>
      </c>
      <c r="T17">
        <v>0</v>
      </c>
      <c r="U17">
        <v>0</v>
      </c>
      <c r="V17">
        <v>1</v>
      </c>
      <c r="W17">
        <v>1</v>
      </c>
      <c r="X17">
        <v>3</v>
      </c>
      <c r="Y17">
        <v>0</v>
      </c>
      <c r="Z17">
        <v>0</v>
      </c>
      <c r="AA17">
        <v>0</v>
      </c>
      <c r="AB17">
        <v>0</v>
      </c>
      <c r="AC17">
        <v>1</v>
      </c>
      <c r="AD17">
        <v>3</v>
      </c>
      <c r="AE17">
        <v>1</v>
      </c>
      <c r="AF17">
        <v>0</v>
      </c>
      <c r="AG17">
        <v>0</v>
      </c>
      <c r="AH17">
        <v>0</v>
      </c>
      <c r="AI17">
        <v>0</v>
      </c>
      <c r="AJ17">
        <v>0</v>
      </c>
      <c r="AK17">
        <v>0</v>
      </c>
      <c r="AL17">
        <v>0</v>
      </c>
      <c r="AM17">
        <v>0</v>
      </c>
      <c r="AN17">
        <v>0</v>
      </c>
      <c r="AO17">
        <v>0</v>
      </c>
      <c r="AP17">
        <v>0</v>
      </c>
      <c r="AQ17">
        <v>0</v>
      </c>
      <c r="AR17">
        <v>0</v>
      </c>
      <c r="AS17">
        <v>0</v>
      </c>
      <c r="AT17">
        <v>0</v>
      </c>
      <c r="AU17" t="s">
        <v>191</v>
      </c>
      <c r="AV17" t="s">
        <v>311</v>
      </c>
      <c r="AY17">
        <v>77469</v>
      </c>
      <c r="AZ17">
        <v>48157674604</v>
      </c>
      <c r="BA17" t="s">
        <v>320</v>
      </c>
      <c r="BB17" t="s">
        <v>284</v>
      </c>
      <c r="BC17">
        <v>47843</v>
      </c>
      <c r="BD17">
        <v>8136</v>
      </c>
      <c r="BE17" t="s">
        <v>285</v>
      </c>
      <c r="BF17" t="s">
        <v>285</v>
      </c>
      <c r="BG17" t="s">
        <v>285</v>
      </c>
    </row>
    <row r="18" spans="1:59" x14ac:dyDescent="0.3">
      <c r="A18">
        <v>92534</v>
      </c>
      <c r="B18">
        <v>16578658</v>
      </c>
      <c r="C18">
        <v>2018</v>
      </c>
      <c r="D18" s="67">
        <v>43330</v>
      </c>
      <c r="E18">
        <v>15</v>
      </c>
      <c r="F18" t="s">
        <v>293</v>
      </c>
      <c r="G18" t="s">
        <v>277</v>
      </c>
      <c r="H18" t="s">
        <v>328</v>
      </c>
      <c r="I18" t="s">
        <v>278</v>
      </c>
      <c r="J18">
        <v>29.539571110000001</v>
      </c>
      <c r="K18">
        <v>-95.701645929999998</v>
      </c>
      <c r="L18" t="s">
        <v>279</v>
      </c>
      <c r="M18" t="s">
        <v>280</v>
      </c>
      <c r="N18" t="s">
        <v>281</v>
      </c>
      <c r="O18" t="s">
        <v>282</v>
      </c>
      <c r="P18" t="s">
        <v>283</v>
      </c>
      <c r="Q18" t="s">
        <v>201</v>
      </c>
      <c r="R18" t="s">
        <v>335</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311</v>
      </c>
      <c r="AY18">
        <v>77469</v>
      </c>
      <c r="AZ18">
        <v>48157674603</v>
      </c>
      <c r="BA18" t="s">
        <v>320</v>
      </c>
      <c r="BB18" t="s">
        <v>284</v>
      </c>
      <c r="BC18">
        <v>48063</v>
      </c>
      <c r="BD18">
        <v>8136</v>
      </c>
      <c r="BE18" t="s">
        <v>285</v>
      </c>
      <c r="BF18" t="s">
        <v>285</v>
      </c>
      <c r="BG18" t="s">
        <v>285</v>
      </c>
    </row>
    <row r="19" spans="1:59" x14ac:dyDescent="0.3">
      <c r="A19">
        <v>95959</v>
      </c>
      <c r="B19">
        <v>16596142</v>
      </c>
      <c r="C19">
        <v>2018</v>
      </c>
      <c r="D19" s="67">
        <v>43336</v>
      </c>
      <c r="E19">
        <v>21</v>
      </c>
      <c r="F19" t="s">
        <v>305</v>
      </c>
      <c r="G19" t="s">
        <v>277</v>
      </c>
      <c r="H19" t="s">
        <v>328</v>
      </c>
      <c r="I19" t="s">
        <v>336</v>
      </c>
      <c r="J19">
        <v>29.539365239999999</v>
      </c>
      <c r="K19">
        <v>-95.701753229999994</v>
      </c>
      <c r="L19" t="s">
        <v>279</v>
      </c>
      <c r="M19" t="s">
        <v>298</v>
      </c>
      <c r="N19" t="s">
        <v>281</v>
      </c>
      <c r="O19" t="s">
        <v>282</v>
      </c>
      <c r="P19" t="s">
        <v>283</v>
      </c>
      <c r="Q19" t="s">
        <v>204</v>
      </c>
      <c r="R19" t="s">
        <v>295</v>
      </c>
      <c r="S19">
        <v>0</v>
      </c>
      <c r="T19">
        <v>0</v>
      </c>
      <c r="U19">
        <v>0</v>
      </c>
      <c r="V19">
        <v>0</v>
      </c>
      <c r="W19">
        <v>0</v>
      </c>
      <c r="X19">
        <v>2</v>
      </c>
      <c r="Y19">
        <v>0</v>
      </c>
      <c r="Z19">
        <v>0</v>
      </c>
      <c r="AA19">
        <v>0</v>
      </c>
      <c r="AB19">
        <v>0</v>
      </c>
      <c r="AC19">
        <v>0</v>
      </c>
      <c r="AD19">
        <v>2</v>
      </c>
      <c r="AE19">
        <v>0</v>
      </c>
      <c r="AF19">
        <v>0</v>
      </c>
      <c r="AG19">
        <v>0</v>
      </c>
      <c r="AH19">
        <v>0</v>
      </c>
      <c r="AI19">
        <v>0</v>
      </c>
      <c r="AJ19">
        <v>0</v>
      </c>
      <c r="AK19">
        <v>0</v>
      </c>
      <c r="AL19">
        <v>0</v>
      </c>
      <c r="AM19">
        <v>0</v>
      </c>
      <c r="AN19">
        <v>0</v>
      </c>
      <c r="AO19">
        <v>0</v>
      </c>
      <c r="AP19">
        <v>0</v>
      </c>
      <c r="AQ19">
        <v>0</v>
      </c>
      <c r="AR19">
        <v>0</v>
      </c>
      <c r="AS19">
        <v>0</v>
      </c>
      <c r="AT19">
        <v>0</v>
      </c>
      <c r="AU19" t="s">
        <v>191</v>
      </c>
      <c r="AV19" t="s">
        <v>311</v>
      </c>
      <c r="AY19">
        <v>77469</v>
      </c>
      <c r="AZ19">
        <v>48157674603</v>
      </c>
      <c r="BA19" t="s">
        <v>320</v>
      </c>
      <c r="BB19" t="s">
        <v>284</v>
      </c>
      <c r="BC19">
        <v>48063</v>
      </c>
      <c r="BD19">
        <v>8136</v>
      </c>
      <c r="BE19" t="s">
        <v>285</v>
      </c>
      <c r="BF19" t="s">
        <v>285</v>
      </c>
      <c r="BG19" t="s">
        <v>285</v>
      </c>
    </row>
    <row r="20" spans="1:59" x14ac:dyDescent="0.3">
      <c r="A20">
        <v>96661</v>
      </c>
      <c r="B20">
        <v>16599906</v>
      </c>
      <c r="C20">
        <v>2018</v>
      </c>
      <c r="D20" s="67">
        <v>43340</v>
      </c>
      <c r="E20">
        <v>8</v>
      </c>
      <c r="F20" t="s">
        <v>294</v>
      </c>
      <c r="G20" t="s">
        <v>317</v>
      </c>
      <c r="H20" t="s">
        <v>321</v>
      </c>
      <c r="I20" t="s">
        <v>296</v>
      </c>
      <c r="J20">
        <v>29.537837029999999</v>
      </c>
      <c r="K20">
        <v>-95.702559980000004</v>
      </c>
      <c r="L20" t="s">
        <v>279</v>
      </c>
      <c r="M20" t="s">
        <v>280</v>
      </c>
      <c r="N20" t="s">
        <v>319</v>
      </c>
      <c r="O20" t="s">
        <v>282</v>
      </c>
      <c r="P20" t="s">
        <v>283</v>
      </c>
      <c r="Q20" t="s">
        <v>202</v>
      </c>
      <c r="R20" t="s">
        <v>331</v>
      </c>
      <c r="S20">
        <v>0</v>
      </c>
      <c r="T20">
        <v>0</v>
      </c>
      <c r="U20">
        <v>0</v>
      </c>
      <c r="V20">
        <v>0</v>
      </c>
      <c r="W20">
        <v>0</v>
      </c>
      <c r="X20">
        <v>2</v>
      </c>
      <c r="Y20">
        <v>0</v>
      </c>
      <c r="Z20">
        <v>0</v>
      </c>
      <c r="AA20">
        <v>0</v>
      </c>
      <c r="AB20">
        <v>0</v>
      </c>
      <c r="AC20">
        <v>0</v>
      </c>
      <c r="AD20">
        <v>2</v>
      </c>
      <c r="AE20">
        <v>0</v>
      </c>
      <c r="AF20">
        <v>0</v>
      </c>
      <c r="AG20">
        <v>0</v>
      </c>
      <c r="AH20">
        <v>0</v>
      </c>
      <c r="AI20">
        <v>0</v>
      </c>
      <c r="AJ20">
        <v>0</v>
      </c>
      <c r="AK20">
        <v>0</v>
      </c>
      <c r="AL20">
        <v>0</v>
      </c>
      <c r="AM20">
        <v>0</v>
      </c>
      <c r="AN20">
        <v>0</v>
      </c>
      <c r="AO20">
        <v>0</v>
      </c>
      <c r="AP20">
        <v>0</v>
      </c>
      <c r="AQ20">
        <v>0</v>
      </c>
      <c r="AR20">
        <v>0</v>
      </c>
      <c r="AS20">
        <v>0</v>
      </c>
      <c r="AT20">
        <v>0</v>
      </c>
      <c r="AU20" t="s">
        <v>191</v>
      </c>
      <c r="AV20" t="s">
        <v>311</v>
      </c>
      <c r="AY20">
        <v>77469</v>
      </c>
      <c r="AZ20">
        <v>48157674604</v>
      </c>
      <c r="BA20" t="s">
        <v>320</v>
      </c>
      <c r="BB20" t="s">
        <v>284</v>
      </c>
      <c r="BC20">
        <v>47843</v>
      </c>
      <c r="BD20">
        <v>8136</v>
      </c>
      <c r="BE20" t="s">
        <v>285</v>
      </c>
      <c r="BF20" t="s">
        <v>285</v>
      </c>
      <c r="BG20" t="s">
        <v>285</v>
      </c>
    </row>
    <row r="21" spans="1:59" x14ac:dyDescent="0.3">
      <c r="A21">
        <v>99604</v>
      </c>
      <c r="B21">
        <v>16615675</v>
      </c>
      <c r="C21">
        <v>2018</v>
      </c>
      <c r="D21" s="67">
        <v>43336</v>
      </c>
      <c r="E21">
        <v>21</v>
      </c>
      <c r="F21" t="s">
        <v>305</v>
      </c>
      <c r="G21" t="s">
        <v>277</v>
      </c>
      <c r="H21" t="s">
        <v>328</v>
      </c>
      <c r="I21" t="s">
        <v>278</v>
      </c>
      <c r="J21">
        <v>29.537692079999999</v>
      </c>
      <c r="K21">
        <v>-95.702627070000005</v>
      </c>
      <c r="L21" t="s">
        <v>279</v>
      </c>
      <c r="M21" t="s">
        <v>298</v>
      </c>
      <c r="N21" t="s">
        <v>281</v>
      </c>
      <c r="O21" t="s">
        <v>282</v>
      </c>
      <c r="P21" t="s">
        <v>283</v>
      </c>
      <c r="Q21" t="s">
        <v>204</v>
      </c>
      <c r="R21" t="s">
        <v>337</v>
      </c>
      <c r="S21">
        <v>0</v>
      </c>
      <c r="T21">
        <v>0</v>
      </c>
      <c r="U21">
        <v>0</v>
      </c>
      <c r="V21">
        <v>0</v>
      </c>
      <c r="W21">
        <v>0</v>
      </c>
      <c r="X21">
        <v>5</v>
      </c>
      <c r="Y21">
        <v>0</v>
      </c>
      <c r="Z21">
        <v>0</v>
      </c>
      <c r="AA21">
        <v>0</v>
      </c>
      <c r="AB21">
        <v>0</v>
      </c>
      <c r="AC21">
        <v>0</v>
      </c>
      <c r="AD21">
        <v>5</v>
      </c>
      <c r="AE21">
        <v>0</v>
      </c>
      <c r="AF21">
        <v>0</v>
      </c>
      <c r="AG21">
        <v>0</v>
      </c>
      <c r="AH21">
        <v>0</v>
      </c>
      <c r="AI21">
        <v>0</v>
      </c>
      <c r="AJ21">
        <v>0</v>
      </c>
      <c r="AK21">
        <v>0</v>
      </c>
      <c r="AL21">
        <v>0</v>
      </c>
      <c r="AM21">
        <v>0</v>
      </c>
      <c r="AN21">
        <v>0</v>
      </c>
      <c r="AO21">
        <v>0</v>
      </c>
      <c r="AP21">
        <v>0</v>
      </c>
      <c r="AQ21">
        <v>0</v>
      </c>
      <c r="AR21">
        <v>0</v>
      </c>
      <c r="AS21">
        <v>0</v>
      </c>
      <c r="AT21">
        <v>0</v>
      </c>
      <c r="AU21" t="s">
        <v>191</v>
      </c>
      <c r="AV21" t="s">
        <v>311</v>
      </c>
      <c r="AY21">
        <v>77469</v>
      </c>
      <c r="AZ21">
        <v>48157674604</v>
      </c>
      <c r="BA21" t="s">
        <v>320</v>
      </c>
      <c r="BB21" t="s">
        <v>284</v>
      </c>
      <c r="BC21">
        <v>47843</v>
      </c>
      <c r="BD21">
        <v>8136</v>
      </c>
      <c r="BE21" t="s">
        <v>285</v>
      </c>
      <c r="BF21" t="s">
        <v>285</v>
      </c>
      <c r="BG21" t="s">
        <v>285</v>
      </c>
    </row>
    <row r="22" spans="1:59" x14ac:dyDescent="0.3">
      <c r="A22">
        <v>107078</v>
      </c>
      <c r="B22">
        <v>16651190</v>
      </c>
      <c r="C22">
        <v>2018</v>
      </c>
      <c r="D22" s="67">
        <v>43364</v>
      </c>
      <c r="E22">
        <v>16</v>
      </c>
      <c r="F22" t="s">
        <v>305</v>
      </c>
      <c r="G22" t="s">
        <v>317</v>
      </c>
      <c r="H22" t="s">
        <v>321</v>
      </c>
      <c r="I22" t="s">
        <v>278</v>
      </c>
      <c r="J22">
        <v>29.538914550000001</v>
      </c>
      <c r="K22">
        <v>-95.702009399999994</v>
      </c>
      <c r="L22" t="s">
        <v>300</v>
      </c>
      <c r="M22" t="s">
        <v>280</v>
      </c>
      <c r="N22" t="s">
        <v>291</v>
      </c>
      <c r="O22" t="s">
        <v>282</v>
      </c>
      <c r="P22" t="s">
        <v>283</v>
      </c>
      <c r="Q22" t="s">
        <v>202</v>
      </c>
      <c r="R22" t="s">
        <v>331</v>
      </c>
      <c r="S22">
        <v>0</v>
      </c>
      <c r="T22">
        <v>0</v>
      </c>
      <c r="U22">
        <v>0</v>
      </c>
      <c r="V22">
        <v>0</v>
      </c>
      <c r="W22">
        <v>0</v>
      </c>
      <c r="X22">
        <v>4</v>
      </c>
      <c r="Y22">
        <v>0</v>
      </c>
      <c r="Z22">
        <v>0</v>
      </c>
      <c r="AA22">
        <v>0</v>
      </c>
      <c r="AB22">
        <v>0</v>
      </c>
      <c r="AC22">
        <v>0</v>
      </c>
      <c r="AD22">
        <v>4</v>
      </c>
      <c r="AE22">
        <v>0</v>
      </c>
      <c r="AF22">
        <v>0</v>
      </c>
      <c r="AG22">
        <v>0</v>
      </c>
      <c r="AH22">
        <v>0</v>
      </c>
      <c r="AI22">
        <v>0</v>
      </c>
      <c r="AJ22">
        <v>0</v>
      </c>
      <c r="AK22">
        <v>0</v>
      </c>
      <c r="AL22">
        <v>0</v>
      </c>
      <c r="AM22">
        <v>0</v>
      </c>
      <c r="AN22">
        <v>0</v>
      </c>
      <c r="AO22">
        <v>0</v>
      </c>
      <c r="AP22">
        <v>0</v>
      </c>
      <c r="AQ22">
        <v>0</v>
      </c>
      <c r="AR22">
        <v>0</v>
      </c>
      <c r="AS22">
        <v>0</v>
      </c>
      <c r="AT22">
        <v>0</v>
      </c>
      <c r="AU22" t="s">
        <v>191</v>
      </c>
      <c r="AV22" t="s">
        <v>311</v>
      </c>
      <c r="AY22">
        <v>77469</v>
      </c>
      <c r="AZ22">
        <v>48157674604</v>
      </c>
      <c r="BA22" t="s">
        <v>320</v>
      </c>
      <c r="BB22" t="s">
        <v>284</v>
      </c>
      <c r="BC22">
        <v>48063</v>
      </c>
      <c r="BD22">
        <v>8136</v>
      </c>
      <c r="BE22" t="s">
        <v>285</v>
      </c>
      <c r="BF22" t="s">
        <v>285</v>
      </c>
      <c r="BG22" t="s">
        <v>285</v>
      </c>
    </row>
    <row r="23" spans="1:59" x14ac:dyDescent="0.3">
      <c r="A23">
        <v>114647</v>
      </c>
      <c r="B23">
        <v>16687848</v>
      </c>
      <c r="C23">
        <v>2018</v>
      </c>
      <c r="D23" s="67">
        <v>43388</v>
      </c>
      <c r="E23">
        <v>6</v>
      </c>
      <c r="F23" t="s">
        <v>299</v>
      </c>
      <c r="G23" t="s">
        <v>317</v>
      </c>
      <c r="H23" t="s">
        <v>318</v>
      </c>
      <c r="I23" t="s">
        <v>288</v>
      </c>
      <c r="J23">
        <v>29.537147399999998</v>
      </c>
      <c r="K23">
        <v>-95.702610870000001</v>
      </c>
      <c r="L23" t="s">
        <v>297</v>
      </c>
      <c r="M23" t="s">
        <v>298</v>
      </c>
      <c r="N23" t="s">
        <v>322</v>
      </c>
      <c r="O23" t="s">
        <v>282</v>
      </c>
      <c r="P23" t="s">
        <v>283</v>
      </c>
      <c r="Q23" t="s">
        <v>204</v>
      </c>
      <c r="R23" t="s">
        <v>295</v>
      </c>
      <c r="S23">
        <v>0</v>
      </c>
      <c r="T23">
        <v>0</v>
      </c>
      <c r="U23">
        <v>0</v>
      </c>
      <c r="V23">
        <v>0</v>
      </c>
      <c r="W23">
        <v>0</v>
      </c>
      <c r="X23">
        <v>4</v>
      </c>
      <c r="Y23">
        <v>0</v>
      </c>
      <c r="Z23">
        <v>0</v>
      </c>
      <c r="AA23">
        <v>0</v>
      </c>
      <c r="AB23">
        <v>0</v>
      </c>
      <c r="AC23">
        <v>0</v>
      </c>
      <c r="AD23">
        <v>4</v>
      </c>
      <c r="AE23">
        <v>0</v>
      </c>
      <c r="AF23">
        <v>0</v>
      </c>
      <c r="AG23">
        <v>0</v>
      </c>
      <c r="AH23">
        <v>0</v>
      </c>
      <c r="AI23">
        <v>0</v>
      </c>
      <c r="AJ23">
        <v>0</v>
      </c>
      <c r="AK23">
        <v>0</v>
      </c>
      <c r="AL23">
        <v>0</v>
      </c>
      <c r="AM23">
        <v>0</v>
      </c>
      <c r="AN23">
        <v>0</v>
      </c>
      <c r="AO23">
        <v>0</v>
      </c>
      <c r="AP23">
        <v>0</v>
      </c>
      <c r="AQ23">
        <v>0</v>
      </c>
      <c r="AR23">
        <v>0</v>
      </c>
      <c r="AS23">
        <v>0</v>
      </c>
      <c r="AT23">
        <v>0</v>
      </c>
      <c r="AU23" t="s">
        <v>191</v>
      </c>
      <c r="AV23" t="s">
        <v>311</v>
      </c>
      <c r="AW23" t="s">
        <v>330</v>
      </c>
      <c r="AY23">
        <v>77469</v>
      </c>
      <c r="AZ23">
        <v>48157675500</v>
      </c>
      <c r="BA23" t="s">
        <v>312</v>
      </c>
      <c r="BB23" t="s">
        <v>284</v>
      </c>
      <c r="BC23">
        <v>47843</v>
      </c>
      <c r="BD23">
        <v>8136</v>
      </c>
      <c r="BE23" t="s">
        <v>285</v>
      </c>
      <c r="BF23" t="s">
        <v>285</v>
      </c>
      <c r="BG23" t="s">
        <v>285</v>
      </c>
    </row>
    <row r="24" spans="1:59" x14ac:dyDescent="0.3">
      <c r="A24">
        <v>119437</v>
      </c>
      <c r="B24">
        <v>16704835</v>
      </c>
      <c r="C24">
        <v>2018</v>
      </c>
      <c r="D24" s="67">
        <v>43390</v>
      </c>
      <c r="E24">
        <v>19</v>
      </c>
      <c r="F24" t="s">
        <v>276</v>
      </c>
      <c r="G24" t="s">
        <v>277</v>
      </c>
      <c r="H24" t="s">
        <v>328</v>
      </c>
      <c r="I24" t="s">
        <v>336</v>
      </c>
      <c r="J24">
        <v>29.539989670000001</v>
      </c>
      <c r="K24">
        <v>-95.701428660000005</v>
      </c>
      <c r="L24" t="s">
        <v>279</v>
      </c>
      <c r="M24" t="s">
        <v>298</v>
      </c>
      <c r="N24" t="s">
        <v>281</v>
      </c>
      <c r="O24" t="s">
        <v>282</v>
      </c>
      <c r="P24" t="s">
        <v>241</v>
      </c>
      <c r="Q24" t="s">
        <v>204</v>
      </c>
      <c r="R24" t="s">
        <v>295</v>
      </c>
      <c r="S24">
        <v>0</v>
      </c>
      <c r="T24">
        <v>0</v>
      </c>
      <c r="U24">
        <v>0</v>
      </c>
      <c r="V24">
        <v>1</v>
      </c>
      <c r="W24">
        <v>1</v>
      </c>
      <c r="X24">
        <v>7</v>
      </c>
      <c r="Y24">
        <v>0</v>
      </c>
      <c r="Z24">
        <v>0</v>
      </c>
      <c r="AA24">
        <v>0</v>
      </c>
      <c r="AB24">
        <v>0</v>
      </c>
      <c r="AC24">
        <v>1</v>
      </c>
      <c r="AD24">
        <v>7</v>
      </c>
      <c r="AE24">
        <v>1</v>
      </c>
      <c r="AF24">
        <v>0</v>
      </c>
      <c r="AG24">
        <v>0</v>
      </c>
      <c r="AH24">
        <v>0</v>
      </c>
      <c r="AI24">
        <v>0</v>
      </c>
      <c r="AJ24">
        <v>0</v>
      </c>
      <c r="AK24">
        <v>0</v>
      </c>
      <c r="AL24">
        <v>0</v>
      </c>
      <c r="AM24">
        <v>0</v>
      </c>
      <c r="AN24">
        <v>0</v>
      </c>
      <c r="AO24">
        <v>0</v>
      </c>
      <c r="AP24">
        <v>0</v>
      </c>
      <c r="AQ24">
        <v>0</v>
      </c>
      <c r="AR24">
        <v>0</v>
      </c>
      <c r="AS24">
        <v>0</v>
      </c>
      <c r="AT24">
        <v>0</v>
      </c>
      <c r="AU24" t="s">
        <v>191</v>
      </c>
      <c r="AV24" t="s">
        <v>311</v>
      </c>
      <c r="AY24">
        <v>77469</v>
      </c>
      <c r="AZ24">
        <v>48157674603</v>
      </c>
      <c r="BA24" t="s">
        <v>320</v>
      </c>
      <c r="BB24" t="s">
        <v>284</v>
      </c>
      <c r="BC24">
        <v>48063</v>
      </c>
      <c r="BD24">
        <v>8136</v>
      </c>
      <c r="BE24" t="s">
        <v>285</v>
      </c>
      <c r="BF24" t="s">
        <v>285</v>
      </c>
      <c r="BG24" t="s">
        <v>285</v>
      </c>
    </row>
    <row r="25" spans="1:59" x14ac:dyDescent="0.3">
      <c r="A25">
        <v>123857</v>
      </c>
      <c r="B25">
        <v>16726998</v>
      </c>
      <c r="C25">
        <v>2018</v>
      </c>
      <c r="D25" s="67">
        <v>43411</v>
      </c>
      <c r="E25">
        <v>7</v>
      </c>
      <c r="F25" t="s">
        <v>276</v>
      </c>
      <c r="G25" t="s">
        <v>317</v>
      </c>
      <c r="H25" t="s">
        <v>321</v>
      </c>
      <c r="I25" t="s">
        <v>290</v>
      </c>
      <c r="J25">
        <v>29.537703409999999</v>
      </c>
      <c r="K25">
        <v>-95.702598199999997</v>
      </c>
      <c r="L25" t="s">
        <v>279</v>
      </c>
      <c r="M25" t="s">
        <v>280</v>
      </c>
      <c r="N25" t="s">
        <v>322</v>
      </c>
      <c r="O25" t="s">
        <v>282</v>
      </c>
      <c r="P25" t="s">
        <v>283</v>
      </c>
      <c r="Q25" t="s">
        <v>202</v>
      </c>
      <c r="R25" t="s">
        <v>331</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311</v>
      </c>
      <c r="AY25">
        <v>77469</v>
      </c>
      <c r="AZ25">
        <v>48157674603</v>
      </c>
      <c r="BA25" t="s">
        <v>320</v>
      </c>
      <c r="BB25" t="s">
        <v>284</v>
      </c>
      <c r="BC25">
        <v>47843</v>
      </c>
      <c r="BD25">
        <v>8136</v>
      </c>
      <c r="BE25" t="s">
        <v>285</v>
      </c>
      <c r="BF25" t="s">
        <v>285</v>
      </c>
      <c r="BG25" t="s">
        <v>285</v>
      </c>
    </row>
    <row r="26" spans="1:59" x14ac:dyDescent="0.3">
      <c r="A26">
        <v>127348</v>
      </c>
      <c r="B26">
        <v>16743701</v>
      </c>
      <c r="C26">
        <v>2018</v>
      </c>
      <c r="D26" s="67">
        <v>43419</v>
      </c>
      <c r="E26">
        <v>16</v>
      </c>
      <c r="F26" t="s">
        <v>286</v>
      </c>
      <c r="G26" t="s">
        <v>317</v>
      </c>
      <c r="H26" t="s">
        <v>321</v>
      </c>
      <c r="I26" t="s">
        <v>278</v>
      </c>
      <c r="J26">
        <v>29.539662750000002</v>
      </c>
      <c r="K26">
        <v>-95.70161856</v>
      </c>
      <c r="L26" t="s">
        <v>279</v>
      </c>
      <c r="M26" t="s">
        <v>280</v>
      </c>
      <c r="N26" t="s">
        <v>281</v>
      </c>
      <c r="O26" t="s">
        <v>282</v>
      </c>
      <c r="P26" t="s">
        <v>306</v>
      </c>
      <c r="Q26" t="s">
        <v>202</v>
      </c>
      <c r="R26" t="s">
        <v>304</v>
      </c>
      <c r="S26">
        <v>0</v>
      </c>
      <c r="T26">
        <v>0</v>
      </c>
      <c r="U26">
        <v>2</v>
      </c>
      <c r="V26">
        <v>1</v>
      </c>
      <c r="W26">
        <v>3</v>
      </c>
      <c r="X26">
        <v>2</v>
      </c>
      <c r="Y26">
        <v>0</v>
      </c>
      <c r="Z26">
        <v>0</v>
      </c>
      <c r="AA26">
        <v>0</v>
      </c>
      <c r="AB26">
        <v>2</v>
      </c>
      <c r="AC26">
        <v>1</v>
      </c>
      <c r="AD26">
        <v>2</v>
      </c>
      <c r="AE26">
        <v>3</v>
      </c>
      <c r="AF26">
        <v>0</v>
      </c>
      <c r="AG26">
        <v>0</v>
      </c>
      <c r="AH26">
        <v>0</v>
      </c>
      <c r="AI26">
        <v>0</v>
      </c>
      <c r="AJ26">
        <v>0</v>
      </c>
      <c r="AK26">
        <v>0</v>
      </c>
      <c r="AL26">
        <v>0</v>
      </c>
      <c r="AM26">
        <v>0</v>
      </c>
      <c r="AN26">
        <v>0</v>
      </c>
      <c r="AO26">
        <v>0</v>
      </c>
      <c r="AP26">
        <v>0</v>
      </c>
      <c r="AQ26">
        <v>0</v>
      </c>
      <c r="AR26">
        <v>0</v>
      </c>
      <c r="AS26">
        <v>0</v>
      </c>
      <c r="AT26">
        <v>0</v>
      </c>
      <c r="AU26" t="s">
        <v>191</v>
      </c>
      <c r="AV26" t="s">
        <v>311</v>
      </c>
      <c r="AY26">
        <v>77469</v>
      </c>
      <c r="AZ26">
        <v>48157674603</v>
      </c>
      <c r="BA26" t="s">
        <v>320</v>
      </c>
      <c r="BB26" t="s">
        <v>284</v>
      </c>
      <c r="BC26">
        <v>48063</v>
      </c>
      <c r="BD26">
        <v>8136</v>
      </c>
      <c r="BE26" t="s">
        <v>285</v>
      </c>
      <c r="BF26" t="s">
        <v>285</v>
      </c>
      <c r="BG26" t="s">
        <v>285</v>
      </c>
    </row>
    <row r="27" spans="1:59" x14ac:dyDescent="0.3">
      <c r="A27">
        <v>141242</v>
      </c>
      <c r="B27">
        <v>16801916</v>
      </c>
      <c r="C27">
        <v>2018</v>
      </c>
      <c r="D27" s="67">
        <v>43447</v>
      </c>
      <c r="E27">
        <v>7</v>
      </c>
      <c r="F27" t="s">
        <v>286</v>
      </c>
      <c r="G27" t="s">
        <v>317</v>
      </c>
      <c r="H27" t="s">
        <v>321</v>
      </c>
      <c r="I27" t="s">
        <v>290</v>
      </c>
      <c r="J27">
        <v>29.537837029999999</v>
      </c>
      <c r="K27">
        <v>-95.702559980000004</v>
      </c>
      <c r="L27" t="s">
        <v>279</v>
      </c>
      <c r="M27" t="s">
        <v>280</v>
      </c>
      <c r="N27" t="s">
        <v>322</v>
      </c>
      <c r="O27" t="s">
        <v>282</v>
      </c>
      <c r="P27" t="s">
        <v>241</v>
      </c>
      <c r="Q27" t="s">
        <v>201</v>
      </c>
      <c r="R27" t="s">
        <v>295</v>
      </c>
      <c r="S27">
        <v>0</v>
      </c>
      <c r="T27">
        <v>0</v>
      </c>
      <c r="U27">
        <v>0</v>
      </c>
      <c r="V27">
        <v>1</v>
      </c>
      <c r="W27">
        <v>1</v>
      </c>
      <c r="X27">
        <v>3</v>
      </c>
      <c r="Y27">
        <v>0</v>
      </c>
      <c r="Z27">
        <v>0</v>
      </c>
      <c r="AA27">
        <v>0</v>
      </c>
      <c r="AB27">
        <v>0</v>
      </c>
      <c r="AC27">
        <v>1</v>
      </c>
      <c r="AD27">
        <v>3</v>
      </c>
      <c r="AE27">
        <v>1</v>
      </c>
      <c r="AF27">
        <v>0</v>
      </c>
      <c r="AG27">
        <v>0</v>
      </c>
      <c r="AH27">
        <v>0</v>
      </c>
      <c r="AI27">
        <v>0</v>
      </c>
      <c r="AJ27">
        <v>0</v>
      </c>
      <c r="AK27">
        <v>0</v>
      </c>
      <c r="AL27">
        <v>0</v>
      </c>
      <c r="AM27">
        <v>0</v>
      </c>
      <c r="AN27">
        <v>0</v>
      </c>
      <c r="AO27">
        <v>0</v>
      </c>
      <c r="AP27">
        <v>0</v>
      </c>
      <c r="AQ27">
        <v>0</v>
      </c>
      <c r="AR27">
        <v>0</v>
      </c>
      <c r="AS27">
        <v>0</v>
      </c>
      <c r="AT27">
        <v>0</v>
      </c>
      <c r="AU27" t="s">
        <v>191</v>
      </c>
      <c r="AV27" t="s">
        <v>311</v>
      </c>
      <c r="AY27">
        <v>77469</v>
      </c>
      <c r="AZ27">
        <v>48157674604</v>
      </c>
      <c r="BA27" t="s">
        <v>320</v>
      </c>
      <c r="BB27" t="s">
        <v>284</v>
      </c>
      <c r="BC27">
        <v>47843</v>
      </c>
      <c r="BD27">
        <v>8136</v>
      </c>
      <c r="BE27" t="s">
        <v>285</v>
      </c>
      <c r="BF27" t="s">
        <v>285</v>
      </c>
      <c r="BG27" t="s">
        <v>285</v>
      </c>
    </row>
    <row r="28" spans="1:59" x14ac:dyDescent="0.3">
      <c r="A28">
        <v>141728</v>
      </c>
      <c r="B28">
        <v>16804618</v>
      </c>
      <c r="C28">
        <v>2018</v>
      </c>
      <c r="D28" s="67">
        <v>43452</v>
      </c>
      <c r="E28">
        <v>8</v>
      </c>
      <c r="F28" t="s">
        <v>294</v>
      </c>
      <c r="G28" t="s">
        <v>317</v>
      </c>
      <c r="H28" t="s">
        <v>318</v>
      </c>
      <c r="I28" t="s">
        <v>278</v>
      </c>
      <c r="J28">
        <v>29.536744379999998</v>
      </c>
      <c r="K28">
        <v>-95.702510070000002</v>
      </c>
      <c r="L28" t="s">
        <v>338</v>
      </c>
      <c r="M28" t="s">
        <v>280</v>
      </c>
      <c r="N28" t="s">
        <v>322</v>
      </c>
      <c r="O28" t="s">
        <v>282</v>
      </c>
      <c r="P28" t="s">
        <v>283</v>
      </c>
      <c r="Q28" t="s">
        <v>204</v>
      </c>
      <c r="R28" t="s">
        <v>295</v>
      </c>
      <c r="S28">
        <v>0</v>
      </c>
      <c r="T28">
        <v>0</v>
      </c>
      <c r="U28">
        <v>0</v>
      </c>
      <c r="V28">
        <v>0</v>
      </c>
      <c r="W28">
        <v>0</v>
      </c>
      <c r="X28">
        <v>47</v>
      </c>
      <c r="Y28">
        <v>0</v>
      </c>
      <c r="Z28">
        <v>0</v>
      </c>
      <c r="AA28">
        <v>0</v>
      </c>
      <c r="AB28">
        <v>0</v>
      </c>
      <c r="AC28">
        <v>0</v>
      </c>
      <c r="AD28">
        <v>47</v>
      </c>
      <c r="AE28">
        <v>0</v>
      </c>
      <c r="AF28">
        <v>0</v>
      </c>
      <c r="AG28">
        <v>0</v>
      </c>
      <c r="AH28">
        <v>0</v>
      </c>
      <c r="AI28">
        <v>0</v>
      </c>
      <c r="AJ28">
        <v>0</v>
      </c>
      <c r="AK28">
        <v>0</v>
      </c>
      <c r="AL28">
        <v>0</v>
      </c>
      <c r="AM28">
        <v>0</v>
      </c>
      <c r="AN28">
        <v>0</v>
      </c>
      <c r="AO28">
        <v>0</v>
      </c>
      <c r="AP28">
        <v>0</v>
      </c>
      <c r="AQ28">
        <v>0</v>
      </c>
      <c r="AR28">
        <v>0</v>
      </c>
      <c r="AS28">
        <v>0</v>
      </c>
      <c r="AT28">
        <v>0</v>
      </c>
      <c r="AU28" t="s">
        <v>191</v>
      </c>
      <c r="AV28" t="s">
        <v>311</v>
      </c>
      <c r="AW28" t="s">
        <v>330</v>
      </c>
      <c r="AY28">
        <v>77469</v>
      </c>
      <c r="AZ28">
        <v>48157675500</v>
      </c>
      <c r="BA28" t="s">
        <v>312</v>
      </c>
      <c r="BB28" t="s">
        <v>284</v>
      </c>
      <c r="BC28">
        <v>47843</v>
      </c>
      <c r="BD28">
        <v>8136</v>
      </c>
      <c r="BE28" t="s">
        <v>285</v>
      </c>
      <c r="BF28" t="s">
        <v>285</v>
      </c>
      <c r="BG28" t="s">
        <v>285</v>
      </c>
    </row>
    <row r="29" spans="1:59" x14ac:dyDescent="0.3">
      <c r="A29">
        <v>168771</v>
      </c>
      <c r="B29">
        <v>16931824</v>
      </c>
      <c r="C29">
        <v>2019</v>
      </c>
      <c r="D29" s="67">
        <v>43523</v>
      </c>
      <c r="E29">
        <v>13</v>
      </c>
      <c r="F29" t="s">
        <v>276</v>
      </c>
      <c r="G29" t="s">
        <v>317</v>
      </c>
      <c r="H29" t="s">
        <v>318</v>
      </c>
      <c r="I29" t="s">
        <v>339</v>
      </c>
      <c r="J29">
        <v>29.537420959999999</v>
      </c>
      <c r="K29">
        <v>-95.702634649999993</v>
      </c>
      <c r="L29" t="s">
        <v>279</v>
      </c>
      <c r="M29" t="s">
        <v>280</v>
      </c>
      <c r="N29" t="s">
        <v>319</v>
      </c>
      <c r="O29" t="s">
        <v>340</v>
      </c>
      <c r="P29" t="s">
        <v>341</v>
      </c>
      <c r="Q29" t="s">
        <v>204</v>
      </c>
      <c r="R29" t="s">
        <v>341</v>
      </c>
      <c r="S29">
        <v>0</v>
      </c>
      <c r="T29">
        <v>0</v>
      </c>
      <c r="U29">
        <v>0</v>
      </c>
      <c r="V29">
        <v>0</v>
      </c>
      <c r="W29">
        <v>0</v>
      </c>
      <c r="X29">
        <v>0</v>
      </c>
      <c r="Y29">
        <v>1</v>
      </c>
      <c r="Z29">
        <v>0</v>
      </c>
      <c r="AA29">
        <v>0</v>
      </c>
      <c r="AB29">
        <v>0</v>
      </c>
      <c r="AC29">
        <v>0</v>
      </c>
      <c r="AD29">
        <v>0</v>
      </c>
      <c r="AE29">
        <v>0</v>
      </c>
      <c r="AF29">
        <v>1</v>
      </c>
      <c r="AG29">
        <v>0</v>
      </c>
      <c r="AH29">
        <v>0</v>
      </c>
      <c r="AI29">
        <v>0</v>
      </c>
      <c r="AJ29">
        <v>0</v>
      </c>
      <c r="AK29">
        <v>0</v>
      </c>
      <c r="AL29">
        <v>0</v>
      </c>
      <c r="AM29">
        <v>0</v>
      </c>
      <c r="AN29">
        <v>0</v>
      </c>
      <c r="AO29">
        <v>0</v>
      </c>
      <c r="AP29">
        <v>0</v>
      </c>
      <c r="AQ29">
        <v>0</v>
      </c>
      <c r="AR29">
        <v>0</v>
      </c>
      <c r="AS29">
        <v>0</v>
      </c>
      <c r="AT29">
        <v>0</v>
      </c>
      <c r="AU29" t="s">
        <v>191</v>
      </c>
      <c r="AV29" t="s">
        <v>311</v>
      </c>
      <c r="AY29">
        <v>77469</v>
      </c>
      <c r="AZ29">
        <v>48157675500</v>
      </c>
      <c r="BA29" t="s">
        <v>320</v>
      </c>
      <c r="BB29" t="s">
        <v>284</v>
      </c>
      <c r="BC29">
        <v>47843</v>
      </c>
      <c r="BD29">
        <v>8136</v>
      </c>
      <c r="BE29" t="s">
        <v>285</v>
      </c>
      <c r="BF29" t="s">
        <v>285</v>
      </c>
      <c r="BG29" t="s">
        <v>285</v>
      </c>
    </row>
    <row r="30" spans="1:59" x14ac:dyDescent="0.3">
      <c r="A30">
        <v>174922</v>
      </c>
      <c r="B30">
        <v>16959652</v>
      </c>
      <c r="C30">
        <v>2019</v>
      </c>
      <c r="D30" s="67">
        <v>43544</v>
      </c>
      <c r="E30">
        <v>9</v>
      </c>
      <c r="F30" t="s">
        <v>276</v>
      </c>
      <c r="G30" t="s">
        <v>317</v>
      </c>
      <c r="H30" t="s">
        <v>318</v>
      </c>
      <c r="I30" t="s">
        <v>278</v>
      </c>
      <c r="J30">
        <v>29.537555690000001</v>
      </c>
      <c r="K30">
        <v>-95.702636720000001</v>
      </c>
      <c r="L30" t="s">
        <v>279</v>
      </c>
      <c r="M30" t="s">
        <v>280</v>
      </c>
      <c r="N30" t="s">
        <v>319</v>
      </c>
      <c r="O30" t="s">
        <v>282</v>
      </c>
      <c r="P30" t="s">
        <v>283</v>
      </c>
      <c r="Q30" t="s">
        <v>201</v>
      </c>
      <c r="R30" t="s">
        <v>295</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191</v>
      </c>
      <c r="AV30" t="s">
        <v>311</v>
      </c>
      <c r="AY30">
        <v>77469</v>
      </c>
      <c r="AZ30">
        <v>48157675500</v>
      </c>
      <c r="BA30" t="s">
        <v>320</v>
      </c>
      <c r="BB30" t="s">
        <v>284</v>
      </c>
      <c r="BC30">
        <v>47843</v>
      </c>
      <c r="BD30">
        <v>8136</v>
      </c>
      <c r="BE30" t="s">
        <v>285</v>
      </c>
      <c r="BF30" t="s">
        <v>285</v>
      </c>
      <c r="BG30" t="s">
        <v>285</v>
      </c>
    </row>
    <row r="31" spans="1:59" x14ac:dyDescent="0.3">
      <c r="A31">
        <v>184991</v>
      </c>
      <c r="B31">
        <v>17010396</v>
      </c>
      <c r="C31">
        <v>2019</v>
      </c>
      <c r="D31" s="67">
        <v>43564</v>
      </c>
      <c r="E31">
        <v>20</v>
      </c>
      <c r="F31" t="s">
        <v>294</v>
      </c>
      <c r="G31" t="s">
        <v>277</v>
      </c>
      <c r="H31" t="s">
        <v>328</v>
      </c>
      <c r="I31" t="s">
        <v>278</v>
      </c>
      <c r="J31">
        <v>29.539114690000002</v>
      </c>
      <c r="K31">
        <v>-95.701881060000005</v>
      </c>
      <c r="L31" t="s">
        <v>279</v>
      </c>
      <c r="M31" t="s">
        <v>298</v>
      </c>
      <c r="N31" t="s">
        <v>281</v>
      </c>
      <c r="O31" t="s">
        <v>282</v>
      </c>
      <c r="P31" t="s">
        <v>283</v>
      </c>
      <c r="Q31" t="s">
        <v>204</v>
      </c>
      <c r="R31" t="s">
        <v>295</v>
      </c>
      <c r="S31">
        <v>0</v>
      </c>
      <c r="T31">
        <v>0</v>
      </c>
      <c r="U31">
        <v>0</v>
      </c>
      <c r="V31">
        <v>0</v>
      </c>
      <c r="W31">
        <v>0</v>
      </c>
      <c r="X31">
        <v>2</v>
      </c>
      <c r="Y31">
        <v>0</v>
      </c>
      <c r="Z31">
        <v>0</v>
      </c>
      <c r="AA31">
        <v>0</v>
      </c>
      <c r="AB31">
        <v>0</v>
      </c>
      <c r="AC31">
        <v>0</v>
      </c>
      <c r="AD31">
        <v>2</v>
      </c>
      <c r="AE31">
        <v>0</v>
      </c>
      <c r="AF31">
        <v>0</v>
      </c>
      <c r="AG31">
        <v>0</v>
      </c>
      <c r="AH31">
        <v>0</v>
      </c>
      <c r="AI31">
        <v>0</v>
      </c>
      <c r="AJ31">
        <v>0</v>
      </c>
      <c r="AK31">
        <v>0</v>
      </c>
      <c r="AL31">
        <v>0</v>
      </c>
      <c r="AM31">
        <v>0</v>
      </c>
      <c r="AN31">
        <v>0</v>
      </c>
      <c r="AO31">
        <v>0</v>
      </c>
      <c r="AP31">
        <v>0</v>
      </c>
      <c r="AQ31">
        <v>0</v>
      </c>
      <c r="AR31">
        <v>0</v>
      </c>
      <c r="AS31">
        <v>0</v>
      </c>
      <c r="AT31">
        <v>0</v>
      </c>
      <c r="AU31" t="s">
        <v>191</v>
      </c>
      <c r="AV31" t="s">
        <v>311</v>
      </c>
      <c r="AY31">
        <v>77469</v>
      </c>
      <c r="AZ31">
        <v>48157674603</v>
      </c>
      <c r="BA31" t="s">
        <v>320</v>
      </c>
      <c r="BB31" t="s">
        <v>284</v>
      </c>
      <c r="BC31">
        <v>48063</v>
      </c>
      <c r="BD31">
        <v>8136</v>
      </c>
      <c r="BE31" t="s">
        <v>285</v>
      </c>
      <c r="BF31" t="s">
        <v>285</v>
      </c>
      <c r="BG31" t="s">
        <v>285</v>
      </c>
    </row>
    <row r="32" spans="1:59" x14ac:dyDescent="0.3">
      <c r="A32">
        <v>190897</v>
      </c>
      <c r="B32">
        <v>17036798</v>
      </c>
      <c r="C32">
        <v>2019</v>
      </c>
      <c r="D32" s="67">
        <v>43579</v>
      </c>
      <c r="E32">
        <v>6</v>
      </c>
      <c r="F32" t="s">
        <v>276</v>
      </c>
      <c r="G32" t="s">
        <v>317</v>
      </c>
      <c r="H32" t="s">
        <v>321</v>
      </c>
      <c r="I32" t="s">
        <v>329</v>
      </c>
      <c r="J32">
        <v>29.537965209999999</v>
      </c>
      <c r="K32">
        <v>-95.702501409999996</v>
      </c>
      <c r="L32" t="s">
        <v>297</v>
      </c>
      <c r="M32" t="s">
        <v>333</v>
      </c>
      <c r="N32" t="s">
        <v>322</v>
      </c>
      <c r="O32" t="s">
        <v>282</v>
      </c>
      <c r="P32" t="s">
        <v>283</v>
      </c>
      <c r="Q32" t="s">
        <v>204</v>
      </c>
      <c r="R32" t="s">
        <v>337</v>
      </c>
      <c r="S32">
        <v>0</v>
      </c>
      <c r="T32">
        <v>0</v>
      </c>
      <c r="U32">
        <v>0</v>
      </c>
      <c r="V32">
        <v>0</v>
      </c>
      <c r="W32">
        <v>0</v>
      </c>
      <c r="X32">
        <v>2</v>
      </c>
      <c r="Y32">
        <v>0</v>
      </c>
      <c r="Z32">
        <v>0</v>
      </c>
      <c r="AA32">
        <v>0</v>
      </c>
      <c r="AB32">
        <v>0</v>
      </c>
      <c r="AC32">
        <v>0</v>
      </c>
      <c r="AD32">
        <v>2</v>
      </c>
      <c r="AE32">
        <v>0</v>
      </c>
      <c r="AF32">
        <v>0</v>
      </c>
      <c r="AG32">
        <v>0</v>
      </c>
      <c r="AH32">
        <v>0</v>
      </c>
      <c r="AI32">
        <v>0</v>
      </c>
      <c r="AJ32">
        <v>0</v>
      </c>
      <c r="AK32">
        <v>0</v>
      </c>
      <c r="AL32">
        <v>0</v>
      </c>
      <c r="AM32">
        <v>0</v>
      </c>
      <c r="AN32">
        <v>0</v>
      </c>
      <c r="AO32">
        <v>0</v>
      </c>
      <c r="AP32">
        <v>0</v>
      </c>
      <c r="AQ32">
        <v>0</v>
      </c>
      <c r="AR32">
        <v>0</v>
      </c>
      <c r="AS32">
        <v>0</v>
      </c>
      <c r="AT32">
        <v>0</v>
      </c>
      <c r="AU32" t="s">
        <v>191</v>
      </c>
      <c r="AV32" t="s">
        <v>311</v>
      </c>
      <c r="AY32">
        <v>77469</v>
      </c>
      <c r="AZ32">
        <v>48157674604</v>
      </c>
      <c r="BA32" t="s">
        <v>320</v>
      </c>
      <c r="BB32" t="s">
        <v>284</v>
      </c>
      <c r="BC32">
        <v>47843</v>
      </c>
      <c r="BD32">
        <v>8136</v>
      </c>
      <c r="BE32" t="s">
        <v>285</v>
      </c>
      <c r="BF32" t="s">
        <v>285</v>
      </c>
      <c r="BG32" t="s">
        <v>285</v>
      </c>
    </row>
    <row r="33" spans="1:59" x14ac:dyDescent="0.3">
      <c r="A33">
        <v>192080</v>
      </c>
      <c r="B33">
        <v>17042953</v>
      </c>
      <c r="C33">
        <v>2019</v>
      </c>
      <c r="D33" s="67">
        <v>43581</v>
      </c>
      <c r="E33">
        <v>12</v>
      </c>
      <c r="F33" t="s">
        <v>305</v>
      </c>
      <c r="G33" t="s">
        <v>317</v>
      </c>
      <c r="H33" t="s">
        <v>321</v>
      </c>
      <c r="I33" t="s">
        <v>278</v>
      </c>
      <c r="J33">
        <v>29.537689950000001</v>
      </c>
      <c r="K33">
        <v>-95.702601650000005</v>
      </c>
      <c r="L33" t="s">
        <v>279</v>
      </c>
      <c r="M33" t="s">
        <v>280</v>
      </c>
      <c r="N33" t="s">
        <v>281</v>
      </c>
      <c r="O33" t="s">
        <v>282</v>
      </c>
      <c r="P33" t="s">
        <v>283</v>
      </c>
      <c r="Q33" t="s">
        <v>204</v>
      </c>
      <c r="R33" t="s">
        <v>337</v>
      </c>
      <c r="S33">
        <v>0</v>
      </c>
      <c r="T33">
        <v>0</v>
      </c>
      <c r="U33">
        <v>0</v>
      </c>
      <c r="V33">
        <v>0</v>
      </c>
      <c r="W33">
        <v>0</v>
      </c>
      <c r="X33">
        <v>6</v>
      </c>
      <c r="Y33">
        <v>0</v>
      </c>
      <c r="Z33">
        <v>0</v>
      </c>
      <c r="AA33">
        <v>0</v>
      </c>
      <c r="AB33">
        <v>0</v>
      </c>
      <c r="AC33">
        <v>0</v>
      </c>
      <c r="AD33">
        <v>6</v>
      </c>
      <c r="AE33">
        <v>0</v>
      </c>
      <c r="AF33">
        <v>0</v>
      </c>
      <c r="AG33">
        <v>0</v>
      </c>
      <c r="AH33">
        <v>0</v>
      </c>
      <c r="AI33">
        <v>0</v>
      </c>
      <c r="AJ33">
        <v>0</v>
      </c>
      <c r="AK33">
        <v>0</v>
      </c>
      <c r="AL33">
        <v>0</v>
      </c>
      <c r="AM33">
        <v>0</v>
      </c>
      <c r="AN33">
        <v>0</v>
      </c>
      <c r="AO33">
        <v>0</v>
      </c>
      <c r="AP33">
        <v>0</v>
      </c>
      <c r="AQ33">
        <v>0</v>
      </c>
      <c r="AR33">
        <v>0</v>
      </c>
      <c r="AS33">
        <v>0</v>
      </c>
      <c r="AT33">
        <v>0</v>
      </c>
      <c r="AU33" t="s">
        <v>191</v>
      </c>
      <c r="AV33" t="s">
        <v>311</v>
      </c>
      <c r="AY33">
        <v>77469</v>
      </c>
      <c r="AZ33">
        <v>48157674603</v>
      </c>
      <c r="BA33" t="s">
        <v>320</v>
      </c>
      <c r="BB33" t="s">
        <v>284</v>
      </c>
      <c r="BC33">
        <v>47843</v>
      </c>
      <c r="BD33">
        <v>8136</v>
      </c>
      <c r="BE33" t="s">
        <v>285</v>
      </c>
      <c r="BF33" t="s">
        <v>285</v>
      </c>
      <c r="BG33" t="s">
        <v>285</v>
      </c>
    </row>
    <row r="34" spans="1:59" x14ac:dyDescent="0.3">
      <c r="A34">
        <v>193478</v>
      </c>
      <c r="B34">
        <v>17049246</v>
      </c>
      <c r="C34">
        <v>2019</v>
      </c>
      <c r="D34" s="67">
        <v>43580</v>
      </c>
      <c r="E34">
        <v>19</v>
      </c>
      <c r="F34" t="s">
        <v>286</v>
      </c>
      <c r="G34" t="s">
        <v>317</v>
      </c>
      <c r="H34" t="s">
        <v>318</v>
      </c>
      <c r="I34" t="s">
        <v>278</v>
      </c>
      <c r="J34">
        <v>29.53649716</v>
      </c>
      <c r="K34">
        <v>-95.702423420000002</v>
      </c>
      <c r="L34" t="s">
        <v>279</v>
      </c>
      <c r="M34" t="s">
        <v>280</v>
      </c>
      <c r="N34" t="s">
        <v>281</v>
      </c>
      <c r="O34" t="s">
        <v>282</v>
      </c>
      <c r="P34" t="s">
        <v>241</v>
      </c>
      <c r="Q34" t="s">
        <v>202</v>
      </c>
      <c r="R34" t="s">
        <v>295</v>
      </c>
      <c r="S34">
        <v>0</v>
      </c>
      <c r="T34">
        <v>0</v>
      </c>
      <c r="U34">
        <v>0</v>
      </c>
      <c r="V34">
        <v>1</v>
      </c>
      <c r="W34">
        <v>1</v>
      </c>
      <c r="X34">
        <v>2</v>
      </c>
      <c r="Y34">
        <v>0</v>
      </c>
      <c r="Z34">
        <v>0</v>
      </c>
      <c r="AA34">
        <v>0</v>
      </c>
      <c r="AB34">
        <v>0</v>
      </c>
      <c r="AC34">
        <v>1</v>
      </c>
      <c r="AD34">
        <v>2</v>
      </c>
      <c r="AE34">
        <v>1</v>
      </c>
      <c r="AF34">
        <v>0</v>
      </c>
      <c r="AG34">
        <v>0</v>
      </c>
      <c r="AH34">
        <v>0</v>
      </c>
      <c r="AI34">
        <v>0</v>
      </c>
      <c r="AJ34">
        <v>0</v>
      </c>
      <c r="AK34">
        <v>0</v>
      </c>
      <c r="AL34">
        <v>0</v>
      </c>
      <c r="AM34">
        <v>0</v>
      </c>
      <c r="AN34">
        <v>0</v>
      </c>
      <c r="AO34">
        <v>0</v>
      </c>
      <c r="AP34">
        <v>0</v>
      </c>
      <c r="AQ34">
        <v>0</v>
      </c>
      <c r="AR34">
        <v>0</v>
      </c>
      <c r="AS34">
        <v>0</v>
      </c>
      <c r="AT34">
        <v>0</v>
      </c>
      <c r="AU34" t="s">
        <v>191</v>
      </c>
      <c r="AV34" t="s">
        <v>311</v>
      </c>
      <c r="AW34" t="s">
        <v>330</v>
      </c>
      <c r="AY34">
        <v>77469</v>
      </c>
      <c r="AZ34">
        <v>48157675500</v>
      </c>
      <c r="BA34" t="s">
        <v>312</v>
      </c>
      <c r="BB34" t="s">
        <v>284</v>
      </c>
      <c r="BC34">
        <v>47843</v>
      </c>
      <c r="BD34">
        <v>8136</v>
      </c>
      <c r="BE34" t="s">
        <v>285</v>
      </c>
      <c r="BF34" t="s">
        <v>285</v>
      </c>
      <c r="BG34" t="s">
        <v>285</v>
      </c>
    </row>
    <row r="35" spans="1:59" x14ac:dyDescent="0.3">
      <c r="A35">
        <v>208240</v>
      </c>
      <c r="B35">
        <v>17120220</v>
      </c>
      <c r="C35">
        <v>2019</v>
      </c>
      <c r="D35" s="67">
        <v>43622</v>
      </c>
      <c r="E35">
        <v>11</v>
      </c>
      <c r="F35" t="s">
        <v>286</v>
      </c>
      <c r="G35" t="s">
        <v>317</v>
      </c>
      <c r="H35" t="s">
        <v>318</v>
      </c>
      <c r="I35" t="s">
        <v>296</v>
      </c>
      <c r="J35">
        <v>29.537555690000001</v>
      </c>
      <c r="K35">
        <v>-95.702636720000001</v>
      </c>
      <c r="L35" t="s">
        <v>279</v>
      </c>
      <c r="M35" t="s">
        <v>280</v>
      </c>
      <c r="N35" t="s">
        <v>319</v>
      </c>
      <c r="O35" t="s">
        <v>282</v>
      </c>
      <c r="P35" t="s">
        <v>241</v>
      </c>
      <c r="Q35" t="s">
        <v>203</v>
      </c>
      <c r="R35" t="s">
        <v>295</v>
      </c>
      <c r="S35">
        <v>0</v>
      </c>
      <c r="T35">
        <v>0</v>
      </c>
      <c r="U35">
        <v>0</v>
      </c>
      <c r="V35">
        <v>2</v>
      </c>
      <c r="W35">
        <v>2</v>
      </c>
      <c r="X35">
        <v>1</v>
      </c>
      <c r="Y35">
        <v>0</v>
      </c>
      <c r="Z35">
        <v>0</v>
      </c>
      <c r="AA35">
        <v>0</v>
      </c>
      <c r="AB35">
        <v>0</v>
      </c>
      <c r="AC35">
        <v>2</v>
      </c>
      <c r="AD35">
        <v>1</v>
      </c>
      <c r="AE35">
        <v>2</v>
      </c>
      <c r="AF35">
        <v>0</v>
      </c>
      <c r="AG35">
        <v>0</v>
      </c>
      <c r="AH35">
        <v>0</v>
      </c>
      <c r="AI35">
        <v>0</v>
      </c>
      <c r="AJ35">
        <v>0</v>
      </c>
      <c r="AK35">
        <v>0</v>
      </c>
      <c r="AL35">
        <v>0</v>
      </c>
      <c r="AM35">
        <v>0</v>
      </c>
      <c r="AN35">
        <v>0</v>
      </c>
      <c r="AO35">
        <v>0</v>
      </c>
      <c r="AP35">
        <v>0</v>
      </c>
      <c r="AQ35">
        <v>0</v>
      </c>
      <c r="AR35">
        <v>0</v>
      </c>
      <c r="AS35">
        <v>0</v>
      </c>
      <c r="AT35">
        <v>0</v>
      </c>
      <c r="AU35" t="s">
        <v>191</v>
      </c>
      <c r="AV35" t="s">
        <v>311</v>
      </c>
      <c r="AY35">
        <v>77469</v>
      </c>
      <c r="AZ35">
        <v>48157675500</v>
      </c>
      <c r="BA35" t="s">
        <v>320</v>
      </c>
      <c r="BB35" t="s">
        <v>284</v>
      </c>
      <c r="BC35">
        <v>47843</v>
      </c>
      <c r="BD35">
        <v>8136</v>
      </c>
      <c r="BE35" t="s">
        <v>285</v>
      </c>
      <c r="BF35" t="s">
        <v>285</v>
      </c>
      <c r="BG35" t="s">
        <v>285</v>
      </c>
    </row>
    <row r="36" spans="1:59" x14ac:dyDescent="0.3">
      <c r="A36">
        <v>208419</v>
      </c>
      <c r="B36">
        <v>17121468</v>
      </c>
      <c r="C36">
        <v>2019</v>
      </c>
      <c r="D36" s="67">
        <v>43620</v>
      </c>
      <c r="E36">
        <v>15</v>
      </c>
      <c r="F36" t="s">
        <v>294</v>
      </c>
      <c r="G36" t="s">
        <v>277</v>
      </c>
      <c r="H36" t="s">
        <v>321</v>
      </c>
      <c r="I36" t="s">
        <v>290</v>
      </c>
      <c r="J36">
        <v>29.53962121</v>
      </c>
      <c r="K36">
        <v>-95.701640260000005</v>
      </c>
      <c r="L36" t="s">
        <v>279</v>
      </c>
      <c r="M36" t="s">
        <v>280</v>
      </c>
      <c r="N36" t="s">
        <v>309</v>
      </c>
      <c r="O36" t="s">
        <v>282</v>
      </c>
      <c r="P36" t="s">
        <v>283</v>
      </c>
      <c r="Q36" t="s">
        <v>203</v>
      </c>
      <c r="R36" t="s">
        <v>310</v>
      </c>
      <c r="S36">
        <v>0</v>
      </c>
      <c r="T36">
        <v>0</v>
      </c>
      <c r="U36">
        <v>0</v>
      </c>
      <c r="V36">
        <v>0</v>
      </c>
      <c r="W36">
        <v>0</v>
      </c>
      <c r="X36">
        <v>2</v>
      </c>
      <c r="Y36">
        <v>0</v>
      </c>
      <c r="Z36">
        <v>0</v>
      </c>
      <c r="AA36">
        <v>0</v>
      </c>
      <c r="AB36">
        <v>0</v>
      </c>
      <c r="AC36">
        <v>0</v>
      </c>
      <c r="AD36">
        <v>2</v>
      </c>
      <c r="AE36">
        <v>0</v>
      </c>
      <c r="AF36">
        <v>0</v>
      </c>
      <c r="AG36">
        <v>0</v>
      </c>
      <c r="AH36">
        <v>0</v>
      </c>
      <c r="AI36">
        <v>0</v>
      </c>
      <c r="AJ36">
        <v>0</v>
      </c>
      <c r="AK36">
        <v>0</v>
      </c>
      <c r="AL36">
        <v>0</v>
      </c>
      <c r="AM36">
        <v>0</v>
      </c>
      <c r="AN36">
        <v>0</v>
      </c>
      <c r="AO36">
        <v>0</v>
      </c>
      <c r="AP36">
        <v>0</v>
      </c>
      <c r="AQ36">
        <v>0</v>
      </c>
      <c r="AR36">
        <v>0</v>
      </c>
      <c r="AS36">
        <v>0</v>
      </c>
      <c r="AT36">
        <v>0</v>
      </c>
      <c r="AU36" t="s">
        <v>191</v>
      </c>
      <c r="AV36" t="s">
        <v>311</v>
      </c>
      <c r="AY36">
        <v>77469</v>
      </c>
      <c r="AZ36">
        <v>48157674603</v>
      </c>
      <c r="BA36" t="s">
        <v>320</v>
      </c>
      <c r="BB36" t="s">
        <v>284</v>
      </c>
      <c r="BC36">
        <v>48063</v>
      </c>
      <c r="BD36">
        <v>8136</v>
      </c>
      <c r="BE36" t="s">
        <v>285</v>
      </c>
      <c r="BF36" t="s">
        <v>285</v>
      </c>
      <c r="BG36" t="s">
        <v>285</v>
      </c>
    </row>
    <row r="37" spans="1:59" x14ac:dyDescent="0.3">
      <c r="A37">
        <v>208695</v>
      </c>
      <c r="B37">
        <v>17122612</v>
      </c>
      <c r="C37">
        <v>2019</v>
      </c>
      <c r="D37" s="67">
        <v>43627</v>
      </c>
      <c r="E37">
        <v>9</v>
      </c>
      <c r="F37" t="s">
        <v>294</v>
      </c>
      <c r="G37" t="s">
        <v>317</v>
      </c>
      <c r="H37" t="s">
        <v>318</v>
      </c>
      <c r="I37" t="s">
        <v>288</v>
      </c>
      <c r="J37">
        <v>29.537555690000001</v>
      </c>
      <c r="K37">
        <v>-95.702636720000001</v>
      </c>
      <c r="L37" t="s">
        <v>279</v>
      </c>
      <c r="M37" t="s">
        <v>280</v>
      </c>
      <c r="N37" t="s">
        <v>323</v>
      </c>
      <c r="O37" t="s">
        <v>282</v>
      </c>
      <c r="P37" t="s">
        <v>283</v>
      </c>
      <c r="Q37" t="s">
        <v>201</v>
      </c>
      <c r="R37" t="s">
        <v>295</v>
      </c>
      <c r="S37">
        <v>0</v>
      </c>
      <c r="T37">
        <v>0</v>
      </c>
      <c r="U37">
        <v>0</v>
      </c>
      <c r="V37">
        <v>0</v>
      </c>
      <c r="W37">
        <v>0</v>
      </c>
      <c r="X37">
        <v>3</v>
      </c>
      <c r="Y37">
        <v>0</v>
      </c>
      <c r="Z37">
        <v>0</v>
      </c>
      <c r="AA37">
        <v>0</v>
      </c>
      <c r="AB37">
        <v>0</v>
      </c>
      <c r="AC37">
        <v>0</v>
      </c>
      <c r="AD37">
        <v>3</v>
      </c>
      <c r="AE37">
        <v>0</v>
      </c>
      <c r="AF37">
        <v>0</v>
      </c>
      <c r="AG37">
        <v>0</v>
      </c>
      <c r="AH37">
        <v>0</v>
      </c>
      <c r="AI37">
        <v>0</v>
      </c>
      <c r="AJ37">
        <v>0</v>
      </c>
      <c r="AK37">
        <v>0</v>
      </c>
      <c r="AL37">
        <v>0</v>
      </c>
      <c r="AM37">
        <v>0</v>
      </c>
      <c r="AN37">
        <v>0</v>
      </c>
      <c r="AO37">
        <v>0</v>
      </c>
      <c r="AP37">
        <v>0</v>
      </c>
      <c r="AQ37">
        <v>0</v>
      </c>
      <c r="AR37">
        <v>0</v>
      </c>
      <c r="AS37">
        <v>0</v>
      </c>
      <c r="AT37">
        <v>0</v>
      </c>
      <c r="AU37" t="s">
        <v>191</v>
      </c>
      <c r="AV37" t="s">
        <v>311</v>
      </c>
      <c r="AY37">
        <v>77469</v>
      </c>
      <c r="AZ37">
        <v>48157675500</v>
      </c>
      <c r="BA37" t="s">
        <v>320</v>
      </c>
      <c r="BB37" t="s">
        <v>284</v>
      </c>
      <c r="BC37">
        <v>47843</v>
      </c>
      <c r="BD37">
        <v>8136</v>
      </c>
      <c r="BE37" t="s">
        <v>285</v>
      </c>
      <c r="BF37" t="s">
        <v>285</v>
      </c>
      <c r="BG37" t="s">
        <v>285</v>
      </c>
    </row>
    <row r="38" spans="1:59" x14ac:dyDescent="0.3">
      <c r="A38">
        <v>216401</v>
      </c>
      <c r="B38">
        <v>17155601</v>
      </c>
      <c r="C38">
        <v>2019</v>
      </c>
      <c r="D38" s="67">
        <v>43631</v>
      </c>
      <c r="E38">
        <v>12</v>
      </c>
      <c r="F38" t="s">
        <v>293</v>
      </c>
      <c r="G38" t="s">
        <v>317</v>
      </c>
      <c r="H38" t="s">
        <v>321</v>
      </c>
      <c r="I38" t="s">
        <v>296</v>
      </c>
      <c r="J38">
        <v>29.537965209999999</v>
      </c>
      <c r="K38">
        <v>-95.702501409999996</v>
      </c>
      <c r="L38" t="s">
        <v>279</v>
      </c>
      <c r="M38" t="s">
        <v>280</v>
      </c>
      <c r="N38" t="s">
        <v>281</v>
      </c>
      <c r="O38" t="s">
        <v>282</v>
      </c>
      <c r="P38" t="s">
        <v>306</v>
      </c>
      <c r="Q38" t="s">
        <v>202</v>
      </c>
      <c r="R38" t="s">
        <v>304</v>
      </c>
      <c r="S38">
        <v>0</v>
      </c>
      <c r="T38">
        <v>0</v>
      </c>
      <c r="U38">
        <v>1</v>
      </c>
      <c r="V38">
        <v>0</v>
      </c>
      <c r="W38">
        <v>1</v>
      </c>
      <c r="X38">
        <v>4</v>
      </c>
      <c r="Y38">
        <v>0</v>
      </c>
      <c r="Z38">
        <v>0</v>
      </c>
      <c r="AA38">
        <v>0</v>
      </c>
      <c r="AB38">
        <v>1</v>
      </c>
      <c r="AC38">
        <v>0</v>
      </c>
      <c r="AD38">
        <v>4</v>
      </c>
      <c r="AE38">
        <v>1</v>
      </c>
      <c r="AF38">
        <v>0</v>
      </c>
      <c r="AG38">
        <v>0</v>
      </c>
      <c r="AH38">
        <v>0</v>
      </c>
      <c r="AI38">
        <v>0</v>
      </c>
      <c r="AJ38">
        <v>0</v>
      </c>
      <c r="AK38">
        <v>0</v>
      </c>
      <c r="AL38">
        <v>0</v>
      </c>
      <c r="AM38">
        <v>0</v>
      </c>
      <c r="AN38">
        <v>0</v>
      </c>
      <c r="AO38">
        <v>0</v>
      </c>
      <c r="AP38">
        <v>0</v>
      </c>
      <c r="AQ38">
        <v>0</v>
      </c>
      <c r="AR38">
        <v>0</v>
      </c>
      <c r="AS38">
        <v>0</v>
      </c>
      <c r="AT38">
        <v>0</v>
      </c>
      <c r="AU38" t="s">
        <v>191</v>
      </c>
      <c r="AV38" t="s">
        <v>311</v>
      </c>
      <c r="AY38">
        <v>77469</v>
      </c>
      <c r="AZ38">
        <v>48157674604</v>
      </c>
      <c r="BA38" t="s">
        <v>320</v>
      </c>
      <c r="BB38" t="s">
        <v>284</v>
      </c>
      <c r="BC38">
        <v>47843</v>
      </c>
      <c r="BD38">
        <v>8136</v>
      </c>
      <c r="BE38" t="s">
        <v>285</v>
      </c>
      <c r="BF38" t="s">
        <v>285</v>
      </c>
      <c r="BG38" t="s">
        <v>285</v>
      </c>
    </row>
    <row r="39" spans="1:59" x14ac:dyDescent="0.3">
      <c r="A39">
        <v>218899</v>
      </c>
      <c r="B39">
        <v>17167277</v>
      </c>
      <c r="C39">
        <v>2019</v>
      </c>
      <c r="D39" s="67">
        <v>43645</v>
      </c>
      <c r="E39">
        <v>11</v>
      </c>
      <c r="F39" t="s">
        <v>293</v>
      </c>
      <c r="G39" t="s">
        <v>317</v>
      </c>
      <c r="H39" t="s">
        <v>318</v>
      </c>
      <c r="I39" t="s">
        <v>288</v>
      </c>
      <c r="J39">
        <v>29.537147399999998</v>
      </c>
      <c r="K39">
        <v>-95.702610870000001</v>
      </c>
      <c r="L39" t="s">
        <v>279</v>
      </c>
      <c r="M39" t="s">
        <v>280</v>
      </c>
      <c r="N39" t="s">
        <v>281</v>
      </c>
      <c r="O39" t="s">
        <v>282</v>
      </c>
      <c r="P39" t="s">
        <v>283</v>
      </c>
      <c r="Q39" t="s">
        <v>204</v>
      </c>
      <c r="R39" t="s">
        <v>292</v>
      </c>
      <c r="S39">
        <v>0</v>
      </c>
      <c r="T39">
        <v>0</v>
      </c>
      <c r="U39">
        <v>0</v>
      </c>
      <c r="V39">
        <v>0</v>
      </c>
      <c r="W39">
        <v>0</v>
      </c>
      <c r="X39">
        <v>4</v>
      </c>
      <c r="Y39">
        <v>0</v>
      </c>
      <c r="Z39">
        <v>0</v>
      </c>
      <c r="AA39">
        <v>0</v>
      </c>
      <c r="AB39">
        <v>0</v>
      </c>
      <c r="AC39">
        <v>0</v>
      </c>
      <c r="AD39">
        <v>4</v>
      </c>
      <c r="AE39">
        <v>0</v>
      </c>
      <c r="AF39">
        <v>0</v>
      </c>
      <c r="AG39">
        <v>0</v>
      </c>
      <c r="AH39">
        <v>0</v>
      </c>
      <c r="AI39">
        <v>0</v>
      </c>
      <c r="AJ39">
        <v>0</v>
      </c>
      <c r="AK39">
        <v>0</v>
      </c>
      <c r="AL39">
        <v>0</v>
      </c>
      <c r="AM39">
        <v>0</v>
      </c>
      <c r="AN39">
        <v>0</v>
      </c>
      <c r="AO39">
        <v>0</v>
      </c>
      <c r="AP39">
        <v>0</v>
      </c>
      <c r="AQ39">
        <v>0</v>
      </c>
      <c r="AR39">
        <v>0</v>
      </c>
      <c r="AS39">
        <v>0</v>
      </c>
      <c r="AT39">
        <v>0</v>
      </c>
      <c r="AU39" t="s">
        <v>191</v>
      </c>
      <c r="AV39" t="s">
        <v>311</v>
      </c>
      <c r="AW39" t="s">
        <v>330</v>
      </c>
      <c r="AY39">
        <v>77469</v>
      </c>
      <c r="AZ39">
        <v>48157675500</v>
      </c>
      <c r="BA39" t="s">
        <v>312</v>
      </c>
      <c r="BB39" t="s">
        <v>284</v>
      </c>
      <c r="BC39">
        <v>47843</v>
      </c>
      <c r="BD39">
        <v>8136</v>
      </c>
      <c r="BE39" t="s">
        <v>285</v>
      </c>
      <c r="BF39" t="s">
        <v>285</v>
      </c>
      <c r="BG39" t="s">
        <v>285</v>
      </c>
    </row>
    <row r="40" spans="1:59" x14ac:dyDescent="0.3">
      <c r="A40">
        <v>234063</v>
      </c>
      <c r="B40">
        <v>17234699</v>
      </c>
      <c r="C40">
        <v>2019</v>
      </c>
      <c r="D40" s="67">
        <v>43692</v>
      </c>
      <c r="E40">
        <v>9</v>
      </c>
      <c r="F40" t="s">
        <v>286</v>
      </c>
      <c r="G40" t="s">
        <v>317</v>
      </c>
      <c r="H40" t="s">
        <v>318</v>
      </c>
      <c r="I40" t="s">
        <v>278</v>
      </c>
      <c r="J40">
        <v>29.537555690000001</v>
      </c>
      <c r="K40">
        <v>-95.702636720000001</v>
      </c>
      <c r="L40" t="s">
        <v>279</v>
      </c>
      <c r="M40" t="s">
        <v>280</v>
      </c>
      <c r="N40" t="s">
        <v>309</v>
      </c>
      <c r="O40" t="s">
        <v>282</v>
      </c>
      <c r="P40" t="s">
        <v>283</v>
      </c>
      <c r="Q40" t="s">
        <v>203</v>
      </c>
      <c r="R40" t="s">
        <v>313</v>
      </c>
      <c r="S40">
        <v>0</v>
      </c>
      <c r="T40">
        <v>0</v>
      </c>
      <c r="U40">
        <v>0</v>
      </c>
      <c r="V40">
        <v>0</v>
      </c>
      <c r="W40">
        <v>0</v>
      </c>
      <c r="X40">
        <v>4</v>
      </c>
      <c r="Y40">
        <v>0</v>
      </c>
      <c r="Z40">
        <v>0</v>
      </c>
      <c r="AA40">
        <v>0</v>
      </c>
      <c r="AB40">
        <v>0</v>
      </c>
      <c r="AC40">
        <v>0</v>
      </c>
      <c r="AD40">
        <v>4</v>
      </c>
      <c r="AE40">
        <v>0</v>
      </c>
      <c r="AF40">
        <v>0</v>
      </c>
      <c r="AG40">
        <v>0</v>
      </c>
      <c r="AH40">
        <v>0</v>
      </c>
      <c r="AI40">
        <v>0</v>
      </c>
      <c r="AJ40">
        <v>0</v>
      </c>
      <c r="AK40">
        <v>0</v>
      </c>
      <c r="AL40">
        <v>0</v>
      </c>
      <c r="AM40">
        <v>0</v>
      </c>
      <c r="AN40">
        <v>0</v>
      </c>
      <c r="AO40">
        <v>0</v>
      </c>
      <c r="AP40">
        <v>0</v>
      </c>
      <c r="AQ40">
        <v>0</v>
      </c>
      <c r="AR40">
        <v>0</v>
      </c>
      <c r="AS40">
        <v>0</v>
      </c>
      <c r="AT40">
        <v>0</v>
      </c>
      <c r="AU40" t="s">
        <v>191</v>
      </c>
      <c r="AV40" t="s">
        <v>311</v>
      </c>
      <c r="AY40">
        <v>77469</v>
      </c>
      <c r="AZ40">
        <v>48157675500</v>
      </c>
      <c r="BA40" t="s">
        <v>320</v>
      </c>
      <c r="BB40" t="s">
        <v>284</v>
      </c>
      <c r="BC40">
        <v>47843</v>
      </c>
      <c r="BD40">
        <v>8136</v>
      </c>
      <c r="BE40" t="s">
        <v>327</v>
      </c>
      <c r="BF40" t="s">
        <v>285</v>
      </c>
      <c r="BG40" t="s">
        <v>285</v>
      </c>
    </row>
    <row r="41" spans="1:59" x14ac:dyDescent="0.3">
      <c r="A41">
        <v>236283</v>
      </c>
      <c r="B41">
        <v>17244528</v>
      </c>
      <c r="C41">
        <v>2019</v>
      </c>
      <c r="D41" s="67">
        <v>43685</v>
      </c>
      <c r="E41">
        <v>14</v>
      </c>
      <c r="F41" t="s">
        <v>286</v>
      </c>
      <c r="G41" t="s">
        <v>277</v>
      </c>
      <c r="H41" t="s">
        <v>321</v>
      </c>
      <c r="I41" t="s">
        <v>278</v>
      </c>
      <c r="J41">
        <v>29.538011040000001</v>
      </c>
      <c r="K41">
        <v>-95.702480480000006</v>
      </c>
      <c r="L41" t="s">
        <v>279</v>
      </c>
      <c r="M41" t="s">
        <v>280</v>
      </c>
      <c r="N41" t="s">
        <v>281</v>
      </c>
      <c r="O41" t="s">
        <v>282</v>
      </c>
      <c r="P41" t="s">
        <v>283</v>
      </c>
      <c r="Q41" t="s">
        <v>204</v>
      </c>
      <c r="R41" t="s">
        <v>337</v>
      </c>
      <c r="S41">
        <v>0</v>
      </c>
      <c r="T41">
        <v>0</v>
      </c>
      <c r="U41">
        <v>0</v>
      </c>
      <c r="V41">
        <v>0</v>
      </c>
      <c r="W41">
        <v>0</v>
      </c>
      <c r="X41">
        <v>4</v>
      </c>
      <c r="Y41">
        <v>0</v>
      </c>
      <c r="Z41">
        <v>0</v>
      </c>
      <c r="AA41">
        <v>0</v>
      </c>
      <c r="AB41">
        <v>0</v>
      </c>
      <c r="AC41">
        <v>0</v>
      </c>
      <c r="AD41">
        <v>4</v>
      </c>
      <c r="AE41">
        <v>0</v>
      </c>
      <c r="AF41">
        <v>0</v>
      </c>
      <c r="AG41">
        <v>0</v>
      </c>
      <c r="AH41">
        <v>0</v>
      </c>
      <c r="AI41">
        <v>0</v>
      </c>
      <c r="AJ41">
        <v>0</v>
      </c>
      <c r="AK41">
        <v>0</v>
      </c>
      <c r="AL41">
        <v>0</v>
      </c>
      <c r="AM41">
        <v>0</v>
      </c>
      <c r="AN41">
        <v>0</v>
      </c>
      <c r="AO41">
        <v>0</v>
      </c>
      <c r="AP41">
        <v>0</v>
      </c>
      <c r="AQ41">
        <v>0</v>
      </c>
      <c r="AR41">
        <v>0</v>
      </c>
      <c r="AS41">
        <v>0</v>
      </c>
      <c r="AT41">
        <v>0</v>
      </c>
      <c r="AU41" t="s">
        <v>191</v>
      </c>
      <c r="AV41" t="s">
        <v>311</v>
      </c>
      <c r="AY41">
        <v>77469</v>
      </c>
      <c r="AZ41">
        <v>48157674604</v>
      </c>
      <c r="BA41" t="s">
        <v>320</v>
      </c>
      <c r="BB41" t="s">
        <v>284</v>
      </c>
      <c r="BC41">
        <v>47843</v>
      </c>
      <c r="BD41">
        <v>8136</v>
      </c>
      <c r="BE41" t="s">
        <v>285</v>
      </c>
      <c r="BF41" t="s">
        <v>285</v>
      </c>
      <c r="BG41" t="s">
        <v>285</v>
      </c>
    </row>
    <row r="42" spans="1:59" x14ac:dyDescent="0.3">
      <c r="A42">
        <v>248932</v>
      </c>
      <c r="B42">
        <v>17300982</v>
      </c>
      <c r="C42">
        <v>2019</v>
      </c>
      <c r="D42" s="67">
        <v>43721</v>
      </c>
      <c r="E42">
        <v>16</v>
      </c>
      <c r="F42" t="s">
        <v>305</v>
      </c>
      <c r="G42" t="s">
        <v>317</v>
      </c>
      <c r="H42" t="s">
        <v>321</v>
      </c>
      <c r="I42" t="s">
        <v>296</v>
      </c>
      <c r="J42">
        <v>29.537554239999999</v>
      </c>
      <c r="K42">
        <v>-95.702622210000001</v>
      </c>
      <c r="L42" t="s">
        <v>279</v>
      </c>
      <c r="M42" t="s">
        <v>280</v>
      </c>
      <c r="N42" t="s">
        <v>322</v>
      </c>
      <c r="O42" t="s">
        <v>282</v>
      </c>
      <c r="P42" t="s">
        <v>283</v>
      </c>
      <c r="Q42" t="s">
        <v>202</v>
      </c>
      <c r="R42" t="s">
        <v>304</v>
      </c>
      <c r="S42">
        <v>0</v>
      </c>
      <c r="T42">
        <v>0</v>
      </c>
      <c r="U42">
        <v>0</v>
      </c>
      <c r="V42">
        <v>0</v>
      </c>
      <c r="W42">
        <v>0</v>
      </c>
      <c r="X42">
        <v>2</v>
      </c>
      <c r="Y42">
        <v>0</v>
      </c>
      <c r="Z42">
        <v>0</v>
      </c>
      <c r="AA42">
        <v>0</v>
      </c>
      <c r="AB42">
        <v>0</v>
      </c>
      <c r="AC42">
        <v>0</v>
      </c>
      <c r="AD42">
        <v>2</v>
      </c>
      <c r="AE42">
        <v>0</v>
      </c>
      <c r="AF42">
        <v>0</v>
      </c>
      <c r="AG42">
        <v>0</v>
      </c>
      <c r="AH42">
        <v>0</v>
      </c>
      <c r="AI42">
        <v>0</v>
      </c>
      <c r="AJ42">
        <v>0</v>
      </c>
      <c r="AK42">
        <v>0</v>
      </c>
      <c r="AL42">
        <v>0</v>
      </c>
      <c r="AM42">
        <v>0</v>
      </c>
      <c r="AN42">
        <v>0</v>
      </c>
      <c r="AO42">
        <v>0</v>
      </c>
      <c r="AP42">
        <v>0</v>
      </c>
      <c r="AQ42">
        <v>0</v>
      </c>
      <c r="AR42">
        <v>0</v>
      </c>
      <c r="AS42">
        <v>0</v>
      </c>
      <c r="AT42">
        <v>0</v>
      </c>
      <c r="AU42" t="s">
        <v>191</v>
      </c>
      <c r="AV42" t="s">
        <v>311</v>
      </c>
      <c r="AY42">
        <v>77469</v>
      </c>
      <c r="AZ42">
        <v>48157675500</v>
      </c>
      <c r="BA42" t="s">
        <v>320</v>
      </c>
      <c r="BB42" t="s">
        <v>284</v>
      </c>
      <c r="BC42">
        <v>47843</v>
      </c>
      <c r="BD42">
        <v>8136</v>
      </c>
      <c r="BE42" t="s">
        <v>285</v>
      </c>
      <c r="BF42" t="s">
        <v>285</v>
      </c>
      <c r="BG42" t="s">
        <v>285</v>
      </c>
    </row>
    <row r="43" spans="1:59" x14ac:dyDescent="0.3">
      <c r="A43">
        <v>249460</v>
      </c>
      <c r="B43">
        <v>17303300</v>
      </c>
      <c r="C43">
        <v>2019</v>
      </c>
      <c r="D43" s="67">
        <v>43712</v>
      </c>
      <c r="E43">
        <v>15</v>
      </c>
      <c r="F43" t="s">
        <v>276</v>
      </c>
      <c r="G43" t="s">
        <v>317</v>
      </c>
      <c r="H43" t="s">
        <v>318</v>
      </c>
      <c r="I43" t="s">
        <v>288</v>
      </c>
      <c r="J43">
        <v>29.53751754</v>
      </c>
      <c r="K43">
        <v>-95.702635659999999</v>
      </c>
      <c r="L43" t="s">
        <v>279</v>
      </c>
      <c r="M43" t="s">
        <v>280</v>
      </c>
      <c r="N43" t="s">
        <v>319</v>
      </c>
      <c r="O43" t="s">
        <v>282</v>
      </c>
      <c r="P43" t="s">
        <v>283</v>
      </c>
      <c r="Q43" t="s">
        <v>201</v>
      </c>
      <c r="R43" t="s">
        <v>295</v>
      </c>
      <c r="S43">
        <v>0</v>
      </c>
      <c r="T43">
        <v>0</v>
      </c>
      <c r="U43">
        <v>0</v>
      </c>
      <c r="V43">
        <v>0</v>
      </c>
      <c r="W43">
        <v>0</v>
      </c>
      <c r="X43">
        <v>2</v>
      </c>
      <c r="Y43">
        <v>0</v>
      </c>
      <c r="Z43">
        <v>0</v>
      </c>
      <c r="AA43">
        <v>0</v>
      </c>
      <c r="AB43">
        <v>0</v>
      </c>
      <c r="AC43">
        <v>0</v>
      </c>
      <c r="AD43">
        <v>2</v>
      </c>
      <c r="AE43">
        <v>0</v>
      </c>
      <c r="AF43">
        <v>0</v>
      </c>
      <c r="AG43">
        <v>0</v>
      </c>
      <c r="AH43">
        <v>0</v>
      </c>
      <c r="AI43">
        <v>0</v>
      </c>
      <c r="AJ43">
        <v>0</v>
      </c>
      <c r="AK43">
        <v>0</v>
      </c>
      <c r="AL43">
        <v>0</v>
      </c>
      <c r="AM43">
        <v>0</v>
      </c>
      <c r="AN43">
        <v>0</v>
      </c>
      <c r="AO43">
        <v>0</v>
      </c>
      <c r="AP43">
        <v>0</v>
      </c>
      <c r="AQ43">
        <v>0</v>
      </c>
      <c r="AR43">
        <v>0</v>
      </c>
      <c r="AS43">
        <v>0</v>
      </c>
      <c r="AT43">
        <v>0</v>
      </c>
      <c r="AU43" t="s">
        <v>191</v>
      </c>
      <c r="AV43" t="s">
        <v>311</v>
      </c>
      <c r="AY43">
        <v>77469</v>
      </c>
      <c r="AZ43">
        <v>48157675500</v>
      </c>
      <c r="BA43" t="s">
        <v>320</v>
      </c>
      <c r="BB43" t="s">
        <v>284</v>
      </c>
      <c r="BC43">
        <v>47843</v>
      </c>
      <c r="BD43">
        <v>8136</v>
      </c>
      <c r="BE43" t="s">
        <v>285</v>
      </c>
      <c r="BF43" t="s">
        <v>285</v>
      </c>
      <c r="BG43" t="s">
        <v>285</v>
      </c>
    </row>
    <row r="44" spans="1:59" x14ac:dyDescent="0.3">
      <c r="A44">
        <v>249589</v>
      </c>
      <c r="B44">
        <v>17304171</v>
      </c>
      <c r="C44">
        <v>2019</v>
      </c>
      <c r="D44" s="67">
        <v>43708</v>
      </c>
      <c r="E44">
        <v>5</v>
      </c>
      <c r="F44" t="s">
        <v>293</v>
      </c>
      <c r="G44" t="s">
        <v>277</v>
      </c>
      <c r="H44" t="s">
        <v>321</v>
      </c>
      <c r="I44" t="s">
        <v>296</v>
      </c>
      <c r="J44">
        <v>29.53817931</v>
      </c>
      <c r="K44">
        <v>-95.702393470000004</v>
      </c>
      <c r="L44" t="s">
        <v>279</v>
      </c>
      <c r="M44" t="s">
        <v>333</v>
      </c>
      <c r="N44" t="s">
        <v>319</v>
      </c>
      <c r="O44" t="s">
        <v>340</v>
      </c>
      <c r="P44" t="s">
        <v>283</v>
      </c>
      <c r="Q44" t="s">
        <v>201</v>
      </c>
      <c r="R44" t="s">
        <v>313</v>
      </c>
      <c r="S44">
        <v>0</v>
      </c>
      <c r="T44">
        <v>0</v>
      </c>
      <c r="U44">
        <v>0</v>
      </c>
      <c r="V44">
        <v>0</v>
      </c>
      <c r="W44">
        <v>0</v>
      </c>
      <c r="X44">
        <v>1</v>
      </c>
      <c r="Y44">
        <v>0</v>
      </c>
      <c r="Z44">
        <v>0</v>
      </c>
      <c r="AA44">
        <v>0</v>
      </c>
      <c r="AB44">
        <v>0</v>
      </c>
      <c r="AC44">
        <v>0</v>
      </c>
      <c r="AD44">
        <v>1</v>
      </c>
      <c r="AE44">
        <v>0</v>
      </c>
      <c r="AF44">
        <v>0</v>
      </c>
      <c r="AG44">
        <v>0</v>
      </c>
      <c r="AH44">
        <v>0</v>
      </c>
      <c r="AI44">
        <v>0</v>
      </c>
      <c r="AJ44">
        <v>0</v>
      </c>
      <c r="AK44">
        <v>0</v>
      </c>
      <c r="AL44">
        <v>0</v>
      </c>
      <c r="AM44">
        <v>0</v>
      </c>
      <c r="AN44">
        <v>0</v>
      </c>
      <c r="AO44">
        <v>0</v>
      </c>
      <c r="AP44">
        <v>0</v>
      </c>
      <c r="AQ44">
        <v>0</v>
      </c>
      <c r="AR44">
        <v>0</v>
      </c>
      <c r="AS44">
        <v>0</v>
      </c>
      <c r="AT44">
        <v>0</v>
      </c>
      <c r="AU44" t="s">
        <v>191</v>
      </c>
      <c r="AV44" t="s">
        <v>311</v>
      </c>
      <c r="AY44">
        <v>77469</v>
      </c>
      <c r="AZ44">
        <v>48157674604</v>
      </c>
      <c r="BA44" t="s">
        <v>320</v>
      </c>
      <c r="BB44" t="s">
        <v>284</v>
      </c>
      <c r="BC44">
        <v>47843</v>
      </c>
      <c r="BD44">
        <v>8136</v>
      </c>
      <c r="BE44" t="s">
        <v>285</v>
      </c>
      <c r="BF44" t="s">
        <v>285</v>
      </c>
      <c r="BG44" t="s">
        <v>285</v>
      </c>
    </row>
    <row r="45" spans="1:59" x14ac:dyDescent="0.3">
      <c r="A45">
        <v>261479</v>
      </c>
      <c r="B45">
        <v>17356898</v>
      </c>
      <c r="C45">
        <v>2019</v>
      </c>
      <c r="D45" s="67">
        <v>43756</v>
      </c>
      <c r="E45">
        <v>8</v>
      </c>
      <c r="F45" t="s">
        <v>305</v>
      </c>
      <c r="G45" t="s">
        <v>317</v>
      </c>
      <c r="H45" t="s">
        <v>321</v>
      </c>
      <c r="I45" t="s">
        <v>288</v>
      </c>
      <c r="J45">
        <v>29.539623429999999</v>
      </c>
      <c r="K45">
        <v>-95.701639099999994</v>
      </c>
      <c r="L45" t="s">
        <v>279</v>
      </c>
      <c r="M45" t="s">
        <v>280</v>
      </c>
      <c r="N45" t="s">
        <v>322</v>
      </c>
      <c r="O45" t="s">
        <v>282</v>
      </c>
      <c r="P45" t="s">
        <v>283</v>
      </c>
      <c r="Q45" t="s">
        <v>204</v>
      </c>
      <c r="R45" t="s">
        <v>337</v>
      </c>
      <c r="S45">
        <v>0</v>
      </c>
      <c r="T45">
        <v>0</v>
      </c>
      <c r="U45">
        <v>0</v>
      </c>
      <c r="V45">
        <v>0</v>
      </c>
      <c r="W45">
        <v>0</v>
      </c>
      <c r="X45">
        <v>2</v>
      </c>
      <c r="Y45">
        <v>0</v>
      </c>
      <c r="Z45">
        <v>0</v>
      </c>
      <c r="AA45">
        <v>0</v>
      </c>
      <c r="AB45">
        <v>0</v>
      </c>
      <c r="AC45">
        <v>0</v>
      </c>
      <c r="AD45">
        <v>2</v>
      </c>
      <c r="AE45">
        <v>0</v>
      </c>
      <c r="AF45">
        <v>0</v>
      </c>
      <c r="AG45">
        <v>0</v>
      </c>
      <c r="AH45">
        <v>0</v>
      </c>
      <c r="AI45">
        <v>0</v>
      </c>
      <c r="AJ45">
        <v>0</v>
      </c>
      <c r="AK45">
        <v>0</v>
      </c>
      <c r="AL45">
        <v>0</v>
      </c>
      <c r="AM45">
        <v>0</v>
      </c>
      <c r="AN45">
        <v>0</v>
      </c>
      <c r="AO45">
        <v>0</v>
      </c>
      <c r="AP45">
        <v>0</v>
      </c>
      <c r="AQ45">
        <v>0</v>
      </c>
      <c r="AR45">
        <v>0</v>
      </c>
      <c r="AS45">
        <v>0</v>
      </c>
      <c r="AT45">
        <v>0</v>
      </c>
      <c r="AU45" t="s">
        <v>191</v>
      </c>
      <c r="AV45" t="s">
        <v>311</v>
      </c>
      <c r="AY45">
        <v>77469</v>
      </c>
      <c r="AZ45">
        <v>48157674603</v>
      </c>
      <c r="BA45" t="s">
        <v>320</v>
      </c>
      <c r="BB45" t="s">
        <v>284</v>
      </c>
      <c r="BC45">
        <v>48063</v>
      </c>
      <c r="BD45">
        <v>8136</v>
      </c>
      <c r="BE45" t="s">
        <v>285</v>
      </c>
      <c r="BF45" t="s">
        <v>285</v>
      </c>
      <c r="BG45" t="s">
        <v>285</v>
      </c>
    </row>
    <row r="46" spans="1:59" x14ac:dyDescent="0.3">
      <c r="A46">
        <v>271344</v>
      </c>
      <c r="B46">
        <v>17400582</v>
      </c>
      <c r="C46">
        <v>2019</v>
      </c>
      <c r="D46" s="67">
        <v>43782</v>
      </c>
      <c r="E46">
        <v>7</v>
      </c>
      <c r="F46" t="s">
        <v>276</v>
      </c>
      <c r="G46" t="s">
        <v>317</v>
      </c>
      <c r="H46" t="s">
        <v>318</v>
      </c>
      <c r="I46" t="s">
        <v>278</v>
      </c>
      <c r="J46">
        <v>29.535579869999999</v>
      </c>
      <c r="K46">
        <v>-95.702058129999998</v>
      </c>
      <c r="L46" t="s">
        <v>297</v>
      </c>
      <c r="M46" t="s">
        <v>280</v>
      </c>
      <c r="N46" t="s">
        <v>322</v>
      </c>
      <c r="O46" t="s">
        <v>282</v>
      </c>
      <c r="P46" t="s">
        <v>241</v>
      </c>
      <c r="Q46" t="s">
        <v>204</v>
      </c>
      <c r="R46" t="s">
        <v>295</v>
      </c>
      <c r="S46">
        <v>0</v>
      </c>
      <c r="T46">
        <v>0</v>
      </c>
      <c r="U46">
        <v>0</v>
      </c>
      <c r="V46">
        <v>1</v>
      </c>
      <c r="W46">
        <v>1</v>
      </c>
      <c r="X46">
        <v>2</v>
      </c>
      <c r="Y46">
        <v>0</v>
      </c>
      <c r="Z46">
        <v>0</v>
      </c>
      <c r="AA46">
        <v>0</v>
      </c>
      <c r="AB46">
        <v>0</v>
      </c>
      <c r="AC46">
        <v>1</v>
      </c>
      <c r="AD46">
        <v>2</v>
      </c>
      <c r="AE46">
        <v>1</v>
      </c>
      <c r="AF46">
        <v>0</v>
      </c>
      <c r="AG46">
        <v>0</v>
      </c>
      <c r="AH46">
        <v>0</v>
      </c>
      <c r="AI46">
        <v>0</v>
      </c>
      <c r="AJ46">
        <v>0</v>
      </c>
      <c r="AK46">
        <v>0</v>
      </c>
      <c r="AL46">
        <v>0</v>
      </c>
      <c r="AM46">
        <v>0</v>
      </c>
      <c r="AN46">
        <v>0</v>
      </c>
      <c r="AO46">
        <v>0</v>
      </c>
      <c r="AP46">
        <v>0</v>
      </c>
      <c r="AQ46">
        <v>0</v>
      </c>
      <c r="AR46">
        <v>0</v>
      </c>
      <c r="AS46">
        <v>0</v>
      </c>
      <c r="AT46">
        <v>0</v>
      </c>
      <c r="AU46" t="s">
        <v>191</v>
      </c>
      <c r="AV46" t="s">
        <v>311</v>
      </c>
      <c r="AW46" t="s">
        <v>330</v>
      </c>
      <c r="AY46">
        <v>77469</v>
      </c>
      <c r="AZ46">
        <v>48157675500</v>
      </c>
      <c r="BA46" t="s">
        <v>312</v>
      </c>
      <c r="BB46" t="s">
        <v>284</v>
      </c>
      <c r="BC46">
        <v>47843</v>
      </c>
      <c r="BD46">
        <v>8136</v>
      </c>
      <c r="BE46" t="s">
        <v>285</v>
      </c>
      <c r="BF46" t="s">
        <v>285</v>
      </c>
      <c r="BG46" t="s">
        <v>285</v>
      </c>
    </row>
    <row r="47" spans="1:59" x14ac:dyDescent="0.3">
      <c r="A47">
        <v>280821</v>
      </c>
      <c r="B47">
        <v>17443062</v>
      </c>
      <c r="C47">
        <v>2019</v>
      </c>
      <c r="D47" s="67">
        <v>43801</v>
      </c>
      <c r="E47">
        <v>7</v>
      </c>
      <c r="F47" t="s">
        <v>299</v>
      </c>
      <c r="G47" t="s">
        <v>317</v>
      </c>
      <c r="H47" t="s">
        <v>318</v>
      </c>
      <c r="I47" t="s">
        <v>278</v>
      </c>
      <c r="J47">
        <v>29.536220010000001</v>
      </c>
      <c r="K47">
        <v>-95.702314360000003</v>
      </c>
      <c r="L47" t="s">
        <v>279</v>
      </c>
      <c r="M47" t="s">
        <v>280</v>
      </c>
      <c r="N47" t="s">
        <v>322</v>
      </c>
      <c r="O47" t="s">
        <v>282</v>
      </c>
      <c r="P47" t="s">
        <v>283</v>
      </c>
      <c r="Q47" t="s">
        <v>204</v>
      </c>
      <c r="R47" t="s">
        <v>337</v>
      </c>
      <c r="S47">
        <v>0</v>
      </c>
      <c r="T47">
        <v>0</v>
      </c>
      <c r="U47">
        <v>0</v>
      </c>
      <c r="V47">
        <v>0</v>
      </c>
      <c r="W47">
        <v>0</v>
      </c>
      <c r="X47">
        <v>2</v>
      </c>
      <c r="Y47">
        <v>0</v>
      </c>
      <c r="Z47">
        <v>0</v>
      </c>
      <c r="AA47">
        <v>0</v>
      </c>
      <c r="AB47">
        <v>0</v>
      </c>
      <c r="AC47">
        <v>0</v>
      </c>
      <c r="AD47">
        <v>2</v>
      </c>
      <c r="AE47">
        <v>0</v>
      </c>
      <c r="AF47">
        <v>0</v>
      </c>
      <c r="AG47">
        <v>0</v>
      </c>
      <c r="AH47">
        <v>0</v>
      </c>
      <c r="AI47">
        <v>0</v>
      </c>
      <c r="AJ47">
        <v>0</v>
      </c>
      <c r="AK47">
        <v>0</v>
      </c>
      <c r="AL47">
        <v>0</v>
      </c>
      <c r="AM47">
        <v>0</v>
      </c>
      <c r="AN47">
        <v>0</v>
      </c>
      <c r="AO47">
        <v>0</v>
      </c>
      <c r="AP47">
        <v>0</v>
      </c>
      <c r="AQ47">
        <v>0</v>
      </c>
      <c r="AR47">
        <v>0</v>
      </c>
      <c r="AS47">
        <v>0</v>
      </c>
      <c r="AT47">
        <v>0</v>
      </c>
      <c r="AU47" t="s">
        <v>191</v>
      </c>
      <c r="AV47" t="s">
        <v>311</v>
      </c>
      <c r="AW47" t="s">
        <v>330</v>
      </c>
      <c r="AY47">
        <v>77469</v>
      </c>
      <c r="AZ47">
        <v>48157675500</v>
      </c>
      <c r="BA47" t="s">
        <v>312</v>
      </c>
      <c r="BB47" t="s">
        <v>284</v>
      </c>
      <c r="BC47">
        <v>47843</v>
      </c>
      <c r="BD47">
        <v>8136</v>
      </c>
      <c r="BE47" t="s">
        <v>285</v>
      </c>
      <c r="BF47" t="s">
        <v>285</v>
      </c>
      <c r="BG47" t="s">
        <v>285</v>
      </c>
    </row>
    <row r="48" spans="1:59" x14ac:dyDescent="0.3">
      <c r="A48">
        <v>288396</v>
      </c>
      <c r="B48">
        <v>17476333</v>
      </c>
      <c r="C48">
        <v>2019</v>
      </c>
      <c r="D48" s="67">
        <v>43815</v>
      </c>
      <c r="E48">
        <v>15</v>
      </c>
      <c r="F48" t="s">
        <v>299</v>
      </c>
      <c r="G48" t="s">
        <v>317</v>
      </c>
      <c r="H48" t="s">
        <v>318</v>
      </c>
      <c r="I48" t="s">
        <v>296</v>
      </c>
      <c r="J48">
        <v>29.53755877</v>
      </c>
      <c r="K48">
        <v>-95.702654859999996</v>
      </c>
      <c r="L48" t="s">
        <v>279</v>
      </c>
      <c r="M48" t="s">
        <v>280</v>
      </c>
      <c r="N48" t="s">
        <v>319</v>
      </c>
      <c r="O48" t="s">
        <v>282</v>
      </c>
      <c r="P48" t="s">
        <v>283</v>
      </c>
      <c r="Q48" t="s">
        <v>204</v>
      </c>
      <c r="R48" t="s">
        <v>342</v>
      </c>
      <c r="S48">
        <v>0</v>
      </c>
      <c r="T48">
        <v>0</v>
      </c>
      <c r="U48">
        <v>0</v>
      </c>
      <c r="V48">
        <v>0</v>
      </c>
      <c r="W48">
        <v>0</v>
      </c>
      <c r="X48">
        <v>3</v>
      </c>
      <c r="Y48">
        <v>1</v>
      </c>
      <c r="Z48">
        <v>0</v>
      </c>
      <c r="AA48">
        <v>0</v>
      </c>
      <c r="AB48">
        <v>0</v>
      </c>
      <c r="AC48">
        <v>0</v>
      </c>
      <c r="AD48">
        <v>3</v>
      </c>
      <c r="AE48">
        <v>0</v>
      </c>
      <c r="AF48">
        <v>1</v>
      </c>
      <c r="AG48">
        <v>0</v>
      </c>
      <c r="AH48">
        <v>0</v>
      </c>
      <c r="AI48">
        <v>0</v>
      </c>
      <c r="AJ48">
        <v>0</v>
      </c>
      <c r="AK48">
        <v>0</v>
      </c>
      <c r="AL48">
        <v>0</v>
      </c>
      <c r="AM48">
        <v>0</v>
      </c>
      <c r="AN48">
        <v>0</v>
      </c>
      <c r="AO48">
        <v>0</v>
      </c>
      <c r="AP48">
        <v>0</v>
      </c>
      <c r="AQ48">
        <v>0</v>
      </c>
      <c r="AR48">
        <v>0</v>
      </c>
      <c r="AS48">
        <v>0</v>
      </c>
      <c r="AT48">
        <v>0</v>
      </c>
      <c r="AU48" t="s">
        <v>191</v>
      </c>
      <c r="AV48" t="s">
        <v>311</v>
      </c>
      <c r="AY48">
        <v>77469</v>
      </c>
      <c r="AZ48">
        <v>48157675500</v>
      </c>
      <c r="BA48" t="s">
        <v>320</v>
      </c>
      <c r="BB48" t="s">
        <v>284</v>
      </c>
      <c r="BC48">
        <v>47843</v>
      </c>
      <c r="BD48">
        <v>8136</v>
      </c>
      <c r="BE48" t="s">
        <v>285</v>
      </c>
      <c r="BF48" t="s">
        <v>285</v>
      </c>
      <c r="BG48" t="s">
        <v>285</v>
      </c>
    </row>
    <row r="49" spans="1:59" x14ac:dyDescent="0.3">
      <c r="A49">
        <v>309732</v>
      </c>
      <c r="B49">
        <v>17555305</v>
      </c>
      <c r="C49">
        <v>2020</v>
      </c>
      <c r="D49" s="67">
        <v>43866</v>
      </c>
      <c r="E49">
        <v>15</v>
      </c>
      <c r="F49" t="s">
        <v>276</v>
      </c>
      <c r="G49" t="s">
        <v>317</v>
      </c>
      <c r="H49" t="s">
        <v>318</v>
      </c>
      <c r="I49" t="s">
        <v>290</v>
      </c>
      <c r="J49">
        <v>29.536480659999999</v>
      </c>
      <c r="K49">
        <v>-95.702417150000002</v>
      </c>
      <c r="L49" t="s">
        <v>297</v>
      </c>
      <c r="M49" t="s">
        <v>280</v>
      </c>
      <c r="N49" t="s">
        <v>281</v>
      </c>
      <c r="O49" t="s">
        <v>282</v>
      </c>
      <c r="P49" t="s">
        <v>283</v>
      </c>
      <c r="Q49" t="s">
        <v>202</v>
      </c>
      <c r="R49" t="s">
        <v>331</v>
      </c>
      <c r="S49">
        <v>0</v>
      </c>
      <c r="T49">
        <v>0</v>
      </c>
      <c r="U49">
        <v>0</v>
      </c>
      <c r="V49">
        <v>0</v>
      </c>
      <c r="W49">
        <v>0</v>
      </c>
      <c r="X49">
        <v>3</v>
      </c>
      <c r="Y49">
        <v>0</v>
      </c>
      <c r="Z49">
        <v>0</v>
      </c>
      <c r="AA49">
        <v>0</v>
      </c>
      <c r="AB49">
        <v>0</v>
      </c>
      <c r="AC49">
        <v>0</v>
      </c>
      <c r="AD49">
        <v>3</v>
      </c>
      <c r="AE49">
        <v>0</v>
      </c>
      <c r="AF49">
        <v>0</v>
      </c>
      <c r="AG49">
        <v>0</v>
      </c>
      <c r="AH49">
        <v>0</v>
      </c>
      <c r="AI49">
        <v>0</v>
      </c>
      <c r="AJ49">
        <v>0</v>
      </c>
      <c r="AK49">
        <v>0</v>
      </c>
      <c r="AL49">
        <v>0</v>
      </c>
      <c r="AM49">
        <v>0</v>
      </c>
      <c r="AN49">
        <v>0</v>
      </c>
      <c r="AO49">
        <v>0</v>
      </c>
      <c r="AP49">
        <v>0</v>
      </c>
      <c r="AQ49">
        <v>0</v>
      </c>
      <c r="AR49">
        <v>0</v>
      </c>
      <c r="AS49">
        <v>0</v>
      </c>
      <c r="AT49">
        <v>0</v>
      </c>
      <c r="AU49" t="s">
        <v>191</v>
      </c>
      <c r="AV49" t="s">
        <v>311</v>
      </c>
      <c r="AW49" t="s">
        <v>330</v>
      </c>
      <c r="AY49">
        <v>77469</v>
      </c>
      <c r="AZ49">
        <v>48157675500</v>
      </c>
      <c r="BA49" t="s">
        <v>312</v>
      </c>
      <c r="BB49" t="s">
        <v>284</v>
      </c>
      <c r="BC49">
        <v>47843</v>
      </c>
      <c r="BD49">
        <v>8136</v>
      </c>
      <c r="BE49" t="s">
        <v>285</v>
      </c>
      <c r="BF49" t="s">
        <v>285</v>
      </c>
      <c r="BG49" t="s">
        <v>285</v>
      </c>
    </row>
    <row r="50" spans="1:59" x14ac:dyDescent="0.3">
      <c r="A50">
        <v>310491</v>
      </c>
      <c r="B50">
        <v>17558070</v>
      </c>
      <c r="C50">
        <v>2020</v>
      </c>
      <c r="D50" s="67">
        <v>43868</v>
      </c>
      <c r="E50">
        <v>7</v>
      </c>
      <c r="F50" t="s">
        <v>305</v>
      </c>
      <c r="G50" t="s">
        <v>317</v>
      </c>
      <c r="H50" t="s">
        <v>318</v>
      </c>
      <c r="I50" t="s">
        <v>296</v>
      </c>
      <c r="J50">
        <v>29.537556639999998</v>
      </c>
      <c r="K50">
        <v>-95.702640329999994</v>
      </c>
      <c r="L50" t="s">
        <v>279</v>
      </c>
      <c r="M50" t="s">
        <v>280</v>
      </c>
      <c r="N50" t="s">
        <v>319</v>
      </c>
      <c r="O50" t="s">
        <v>282</v>
      </c>
      <c r="P50" t="s">
        <v>241</v>
      </c>
      <c r="Q50" t="s">
        <v>201</v>
      </c>
      <c r="R50" t="s">
        <v>337</v>
      </c>
      <c r="S50">
        <v>0</v>
      </c>
      <c r="T50">
        <v>0</v>
      </c>
      <c r="U50">
        <v>0</v>
      </c>
      <c r="V50">
        <v>1</v>
      </c>
      <c r="W50">
        <v>1</v>
      </c>
      <c r="X50">
        <v>3</v>
      </c>
      <c r="Y50">
        <v>0</v>
      </c>
      <c r="Z50">
        <v>0</v>
      </c>
      <c r="AA50">
        <v>0</v>
      </c>
      <c r="AB50">
        <v>0</v>
      </c>
      <c r="AC50">
        <v>1</v>
      </c>
      <c r="AD50">
        <v>3</v>
      </c>
      <c r="AE50">
        <v>1</v>
      </c>
      <c r="AF50">
        <v>0</v>
      </c>
      <c r="AG50">
        <v>0</v>
      </c>
      <c r="AH50">
        <v>0</v>
      </c>
      <c r="AI50">
        <v>0</v>
      </c>
      <c r="AJ50">
        <v>0</v>
      </c>
      <c r="AK50">
        <v>0</v>
      </c>
      <c r="AL50">
        <v>0</v>
      </c>
      <c r="AM50">
        <v>0</v>
      </c>
      <c r="AN50">
        <v>0</v>
      </c>
      <c r="AO50">
        <v>0</v>
      </c>
      <c r="AP50">
        <v>0</v>
      </c>
      <c r="AQ50">
        <v>0</v>
      </c>
      <c r="AR50">
        <v>0</v>
      </c>
      <c r="AS50">
        <v>0</v>
      </c>
      <c r="AT50">
        <v>0</v>
      </c>
      <c r="AU50" t="s">
        <v>191</v>
      </c>
      <c r="AV50" t="s">
        <v>311</v>
      </c>
      <c r="AY50">
        <v>77469</v>
      </c>
      <c r="AZ50">
        <v>48157675500</v>
      </c>
      <c r="BA50" t="s">
        <v>320</v>
      </c>
      <c r="BB50" t="s">
        <v>284</v>
      </c>
      <c r="BC50">
        <v>47843</v>
      </c>
      <c r="BD50">
        <v>8136</v>
      </c>
      <c r="BE50" t="s">
        <v>285</v>
      </c>
      <c r="BF50" t="s">
        <v>285</v>
      </c>
      <c r="BG50" t="s">
        <v>285</v>
      </c>
    </row>
    <row r="51" spans="1:59" x14ac:dyDescent="0.3">
      <c r="A51">
        <v>310502</v>
      </c>
      <c r="B51">
        <v>17558089</v>
      </c>
      <c r="C51">
        <v>2020</v>
      </c>
      <c r="D51" s="67">
        <v>43868</v>
      </c>
      <c r="E51">
        <v>15</v>
      </c>
      <c r="F51" t="s">
        <v>305</v>
      </c>
      <c r="G51" t="s">
        <v>343</v>
      </c>
      <c r="H51" t="s">
        <v>321</v>
      </c>
      <c r="I51" t="s">
        <v>329</v>
      </c>
      <c r="J51">
        <v>29.537555300000001</v>
      </c>
      <c r="K51">
        <v>-95.702630490000004</v>
      </c>
      <c r="L51" t="s">
        <v>279</v>
      </c>
      <c r="M51" t="s">
        <v>280</v>
      </c>
      <c r="N51" t="s">
        <v>319</v>
      </c>
      <c r="O51" t="s">
        <v>282</v>
      </c>
      <c r="P51" t="s">
        <v>283</v>
      </c>
      <c r="Q51" t="s">
        <v>203</v>
      </c>
      <c r="R51" t="s">
        <v>344</v>
      </c>
      <c r="S51">
        <v>0</v>
      </c>
      <c r="T51">
        <v>0</v>
      </c>
      <c r="U51">
        <v>0</v>
      </c>
      <c r="V51">
        <v>0</v>
      </c>
      <c r="W51">
        <v>0</v>
      </c>
      <c r="X51">
        <v>2</v>
      </c>
      <c r="Y51">
        <v>0</v>
      </c>
      <c r="Z51">
        <v>0</v>
      </c>
      <c r="AA51">
        <v>0</v>
      </c>
      <c r="AB51">
        <v>0</v>
      </c>
      <c r="AC51">
        <v>0</v>
      </c>
      <c r="AD51">
        <v>2</v>
      </c>
      <c r="AE51">
        <v>0</v>
      </c>
      <c r="AF51">
        <v>0</v>
      </c>
      <c r="AG51">
        <v>0</v>
      </c>
      <c r="AH51">
        <v>0</v>
      </c>
      <c r="AI51">
        <v>0</v>
      </c>
      <c r="AJ51">
        <v>0</v>
      </c>
      <c r="AK51">
        <v>0</v>
      </c>
      <c r="AL51">
        <v>0</v>
      </c>
      <c r="AM51">
        <v>0</v>
      </c>
      <c r="AN51">
        <v>0</v>
      </c>
      <c r="AO51">
        <v>0</v>
      </c>
      <c r="AP51">
        <v>0</v>
      </c>
      <c r="AQ51">
        <v>0</v>
      </c>
      <c r="AR51">
        <v>0</v>
      </c>
      <c r="AS51">
        <v>0</v>
      </c>
      <c r="AT51">
        <v>0</v>
      </c>
      <c r="AU51" t="s">
        <v>191</v>
      </c>
      <c r="AV51" t="s">
        <v>311</v>
      </c>
      <c r="AY51">
        <v>77469</v>
      </c>
      <c r="AZ51">
        <v>48157675500</v>
      </c>
      <c r="BA51" t="s">
        <v>320</v>
      </c>
      <c r="BB51" t="s">
        <v>284</v>
      </c>
      <c r="BC51">
        <v>47843</v>
      </c>
      <c r="BD51">
        <v>8136</v>
      </c>
      <c r="BE51" t="s">
        <v>285</v>
      </c>
      <c r="BF51" t="s">
        <v>285</v>
      </c>
      <c r="BG51" t="s">
        <v>285</v>
      </c>
    </row>
    <row r="52" spans="1:59" x14ac:dyDescent="0.3">
      <c r="A52">
        <v>311371</v>
      </c>
      <c r="B52">
        <v>17562553</v>
      </c>
      <c r="C52">
        <v>2020</v>
      </c>
      <c r="D52" s="67">
        <v>43862</v>
      </c>
      <c r="E52">
        <v>23</v>
      </c>
      <c r="F52" t="s">
        <v>293</v>
      </c>
      <c r="G52" t="s">
        <v>277</v>
      </c>
      <c r="H52" t="s">
        <v>318</v>
      </c>
      <c r="I52" t="s">
        <v>288</v>
      </c>
      <c r="J52">
        <v>29.537553450000001</v>
      </c>
      <c r="K52">
        <v>-95.702636029999994</v>
      </c>
      <c r="L52" t="s">
        <v>279</v>
      </c>
      <c r="M52" t="s">
        <v>333</v>
      </c>
      <c r="N52" t="s">
        <v>319</v>
      </c>
      <c r="O52" t="s">
        <v>340</v>
      </c>
      <c r="P52" t="s">
        <v>283</v>
      </c>
      <c r="Q52" t="s">
        <v>201</v>
      </c>
      <c r="R52" t="s">
        <v>345</v>
      </c>
      <c r="S52">
        <v>0</v>
      </c>
      <c r="T52">
        <v>0</v>
      </c>
      <c r="U52">
        <v>0</v>
      </c>
      <c r="V52">
        <v>0</v>
      </c>
      <c r="W52">
        <v>0</v>
      </c>
      <c r="X52">
        <v>1</v>
      </c>
      <c r="Y52">
        <v>0</v>
      </c>
      <c r="Z52">
        <v>0</v>
      </c>
      <c r="AA52">
        <v>0</v>
      </c>
      <c r="AB52">
        <v>0</v>
      </c>
      <c r="AC52">
        <v>0</v>
      </c>
      <c r="AD52">
        <v>1</v>
      </c>
      <c r="AE52">
        <v>0</v>
      </c>
      <c r="AF52">
        <v>0</v>
      </c>
      <c r="AG52">
        <v>0</v>
      </c>
      <c r="AH52">
        <v>0</v>
      </c>
      <c r="AI52">
        <v>0</v>
      </c>
      <c r="AJ52">
        <v>0</v>
      </c>
      <c r="AK52">
        <v>0</v>
      </c>
      <c r="AL52">
        <v>0</v>
      </c>
      <c r="AM52">
        <v>0</v>
      </c>
      <c r="AN52">
        <v>0</v>
      </c>
      <c r="AO52">
        <v>0</v>
      </c>
      <c r="AP52">
        <v>0</v>
      </c>
      <c r="AQ52">
        <v>0</v>
      </c>
      <c r="AR52">
        <v>0</v>
      </c>
      <c r="AS52">
        <v>0</v>
      </c>
      <c r="AT52">
        <v>0</v>
      </c>
      <c r="AU52" t="s">
        <v>191</v>
      </c>
      <c r="AV52" t="s">
        <v>311</v>
      </c>
      <c r="AY52">
        <v>77469</v>
      </c>
      <c r="AZ52">
        <v>48157675500</v>
      </c>
      <c r="BA52" t="s">
        <v>320</v>
      </c>
      <c r="BB52" t="s">
        <v>284</v>
      </c>
      <c r="BC52">
        <v>47843</v>
      </c>
      <c r="BD52">
        <v>8136</v>
      </c>
      <c r="BE52" t="s">
        <v>285</v>
      </c>
      <c r="BF52" t="s">
        <v>285</v>
      </c>
      <c r="BG52" t="s">
        <v>285</v>
      </c>
    </row>
    <row r="53" spans="1:59" x14ac:dyDescent="0.3">
      <c r="A53">
        <v>313870</v>
      </c>
      <c r="B53">
        <v>17572952</v>
      </c>
      <c r="C53">
        <v>2020</v>
      </c>
      <c r="D53" s="67">
        <v>43847</v>
      </c>
      <c r="E53">
        <v>12</v>
      </c>
      <c r="F53" t="s">
        <v>305</v>
      </c>
      <c r="G53" t="s">
        <v>317</v>
      </c>
      <c r="H53" t="s">
        <v>318</v>
      </c>
      <c r="I53" t="s">
        <v>346</v>
      </c>
      <c r="J53">
        <v>29.537147399999998</v>
      </c>
      <c r="K53">
        <v>-95.702610870000001</v>
      </c>
      <c r="L53" t="s">
        <v>279</v>
      </c>
      <c r="M53" t="s">
        <v>280</v>
      </c>
      <c r="N53" t="s">
        <v>281</v>
      </c>
      <c r="O53" t="s">
        <v>347</v>
      </c>
      <c r="P53" t="s">
        <v>283</v>
      </c>
      <c r="Q53" t="s">
        <v>204</v>
      </c>
      <c r="R53" t="s">
        <v>348</v>
      </c>
      <c r="S53">
        <v>0</v>
      </c>
      <c r="T53">
        <v>0</v>
      </c>
      <c r="U53">
        <v>0</v>
      </c>
      <c r="V53">
        <v>0</v>
      </c>
      <c r="W53">
        <v>0</v>
      </c>
      <c r="X53">
        <v>1</v>
      </c>
      <c r="Y53">
        <v>0</v>
      </c>
      <c r="Z53">
        <v>0</v>
      </c>
      <c r="AA53">
        <v>0</v>
      </c>
      <c r="AB53">
        <v>0</v>
      </c>
      <c r="AC53">
        <v>0</v>
      </c>
      <c r="AD53">
        <v>1</v>
      </c>
      <c r="AE53">
        <v>0</v>
      </c>
      <c r="AF53">
        <v>0</v>
      </c>
      <c r="AG53">
        <v>0</v>
      </c>
      <c r="AH53">
        <v>0</v>
      </c>
      <c r="AI53">
        <v>0</v>
      </c>
      <c r="AJ53">
        <v>0</v>
      </c>
      <c r="AK53">
        <v>0</v>
      </c>
      <c r="AL53">
        <v>0</v>
      </c>
      <c r="AM53">
        <v>0</v>
      </c>
      <c r="AN53">
        <v>0</v>
      </c>
      <c r="AO53">
        <v>0</v>
      </c>
      <c r="AP53">
        <v>0</v>
      </c>
      <c r="AQ53">
        <v>0</v>
      </c>
      <c r="AR53">
        <v>0</v>
      </c>
      <c r="AS53">
        <v>0</v>
      </c>
      <c r="AT53">
        <v>0</v>
      </c>
      <c r="AU53" t="s">
        <v>191</v>
      </c>
      <c r="AV53" t="s">
        <v>311</v>
      </c>
      <c r="AW53" t="s">
        <v>330</v>
      </c>
      <c r="AY53">
        <v>77469</v>
      </c>
      <c r="AZ53">
        <v>48157675500</v>
      </c>
      <c r="BA53" t="s">
        <v>312</v>
      </c>
      <c r="BB53" t="s">
        <v>284</v>
      </c>
      <c r="BC53">
        <v>47843</v>
      </c>
      <c r="BD53">
        <v>8136</v>
      </c>
      <c r="BE53" t="s">
        <v>285</v>
      </c>
      <c r="BF53" t="s">
        <v>285</v>
      </c>
      <c r="BG53" t="s">
        <v>285</v>
      </c>
    </row>
    <row r="54" spans="1:59" x14ac:dyDescent="0.3">
      <c r="A54">
        <v>318022</v>
      </c>
      <c r="B54">
        <v>17590077</v>
      </c>
      <c r="C54">
        <v>2020</v>
      </c>
      <c r="D54" s="67">
        <v>43885</v>
      </c>
      <c r="E54">
        <v>11</v>
      </c>
      <c r="F54" t="s">
        <v>299</v>
      </c>
      <c r="G54" t="s">
        <v>317</v>
      </c>
      <c r="H54" t="s">
        <v>321</v>
      </c>
      <c r="I54" t="s">
        <v>296</v>
      </c>
      <c r="J54">
        <v>29.538918639999999</v>
      </c>
      <c r="K54">
        <v>-95.702007260000002</v>
      </c>
      <c r="L54" t="s">
        <v>297</v>
      </c>
      <c r="M54" t="s">
        <v>280</v>
      </c>
      <c r="N54" t="s">
        <v>281</v>
      </c>
      <c r="O54" t="s">
        <v>349</v>
      </c>
      <c r="P54" t="s">
        <v>341</v>
      </c>
      <c r="Q54" t="s">
        <v>204</v>
      </c>
      <c r="R54" t="s">
        <v>332</v>
      </c>
      <c r="S54">
        <v>0</v>
      </c>
      <c r="T54">
        <v>0</v>
      </c>
      <c r="U54">
        <v>0</v>
      </c>
      <c r="V54">
        <v>0</v>
      </c>
      <c r="W54">
        <v>0</v>
      </c>
      <c r="X54">
        <v>0</v>
      </c>
      <c r="Y54">
        <v>1</v>
      </c>
      <c r="Z54">
        <v>0</v>
      </c>
      <c r="AA54">
        <v>0</v>
      </c>
      <c r="AB54">
        <v>0</v>
      </c>
      <c r="AC54">
        <v>0</v>
      </c>
      <c r="AD54">
        <v>0</v>
      </c>
      <c r="AE54">
        <v>0</v>
      </c>
      <c r="AF54">
        <v>1</v>
      </c>
      <c r="AG54">
        <v>0</v>
      </c>
      <c r="AH54">
        <v>0</v>
      </c>
      <c r="AI54">
        <v>0</v>
      </c>
      <c r="AJ54">
        <v>0</v>
      </c>
      <c r="AK54">
        <v>0</v>
      </c>
      <c r="AL54">
        <v>0</v>
      </c>
      <c r="AM54">
        <v>0</v>
      </c>
      <c r="AN54">
        <v>0</v>
      </c>
      <c r="AO54">
        <v>0</v>
      </c>
      <c r="AP54">
        <v>0</v>
      </c>
      <c r="AQ54">
        <v>0</v>
      </c>
      <c r="AR54">
        <v>0</v>
      </c>
      <c r="AS54">
        <v>0</v>
      </c>
      <c r="AT54">
        <v>0</v>
      </c>
      <c r="AU54" t="s">
        <v>191</v>
      </c>
      <c r="AV54" t="s">
        <v>311</v>
      </c>
      <c r="AY54">
        <v>77469</v>
      </c>
      <c r="AZ54">
        <v>48157674604</v>
      </c>
      <c r="BA54" t="s">
        <v>320</v>
      </c>
      <c r="BB54" t="s">
        <v>284</v>
      </c>
      <c r="BC54">
        <v>48063</v>
      </c>
      <c r="BD54">
        <v>8136</v>
      </c>
      <c r="BE54" t="s">
        <v>350</v>
      </c>
      <c r="BF54" t="s">
        <v>285</v>
      </c>
      <c r="BG54" t="s">
        <v>285</v>
      </c>
    </row>
    <row r="55" spans="1:59" x14ac:dyDescent="0.3">
      <c r="A55">
        <v>321569</v>
      </c>
      <c r="B55">
        <v>17605571</v>
      </c>
      <c r="C55">
        <v>2020</v>
      </c>
      <c r="D55" s="67">
        <v>43886</v>
      </c>
      <c r="E55">
        <v>7</v>
      </c>
      <c r="F55" t="s">
        <v>294</v>
      </c>
      <c r="G55" t="s">
        <v>317</v>
      </c>
      <c r="H55" t="s">
        <v>318</v>
      </c>
      <c r="I55" t="s">
        <v>339</v>
      </c>
      <c r="J55">
        <v>29.537282999999999</v>
      </c>
      <c r="K55">
        <v>-95.702633210000002</v>
      </c>
      <c r="L55" t="s">
        <v>279</v>
      </c>
      <c r="M55" t="s">
        <v>280</v>
      </c>
      <c r="N55" t="s">
        <v>281</v>
      </c>
      <c r="O55" t="s">
        <v>282</v>
      </c>
      <c r="P55" t="s">
        <v>283</v>
      </c>
      <c r="Q55" t="s">
        <v>204</v>
      </c>
      <c r="R55" t="s">
        <v>351</v>
      </c>
      <c r="S55">
        <v>0</v>
      </c>
      <c r="T55">
        <v>0</v>
      </c>
      <c r="U55">
        <v>0</v>
      </c>
      <c r="V55">
        <v>0</v>
      </c>
      <c r="W55">
        <v>0</v>
      </c>
      <c r="X55">
        <v>2</v>
      </c>
      <c r="Y55">
        <v>1</v>
      </c>
      <c r="Z55">
        <v>0</v>
      </c>
      <c r="AA55">
        <v>0</v>
      </c>
      <c r="AB55">
        <v>0</v>
      </c>
      <c r="AC55">
        <v>0</v>
      </c>
      <c r="AD55">
        <v>2</v>
      </c>
      <c r="AE55">
        <v>0</v>
      </c>
      <c r="AF55">
        <v>1</v>
      </c>
      <c r="AG55">
        <v>0</v>
      </c>
      <c r="AH55">
        <v>0</v>
      </c>
      <c r="AI55">
        <v>0</v>
      </c>
      <c r="AJ55">
        <v>0</v>
      </c>
      <c r="AK55">
        <v>0</v>
      </c>
      <c r="AL55">
        <v>0</v>
      </c>
      <c r="AM55">
        <v>0</v>
      </c>
      <c r="AN55">
        <v>0</v>
      </c>
      <c r="AO55">
        <v>0</v>
      </c>
      <c r="AP55">
        <v>0</v>
      </c>
      <c r="AQ55">
        <v>0</v>
      </c>
      <c r="AR55">
        <v>0</v>
      </c>
      <c r="AS55">
        <v>0</v>
      </c>
      <c r="AT55">
        <v>0</v>
      </c>
      <c r="AU55" t="s">
        <v>191</v>
      </c>
      <c r="AV55" t="s">
        <v>311</v>
      </c>
      <c r="AW55" t="s">
        <v>330</v>
      </c>
      <c r="AY55">
        <v>77469</v>
      </c>
      <c r="AZ55">
        <v>48157675500</v>
      </c>
      <c r="BA55" t="s">
        <v>312</v>
      </c>
      <c r="BB55" t="s">
        <v>284</v>
      </c>
      <c r="BC55">
        <v>47843</v>
      </c>
      <c r="BD55">
        <v>8136</v>
      </c>
      <c r="BE55" t="s">
        <v>285</v>
      </c>
      <c r="BF55" t="s">
        <v>285</v>
      </c>
      <c r="BG55" t="s">
        <v>285</v>
      </c>
    </row>
    <row r="56" spans="1:59" x14ac:dyDescent="0.3">
      <c r="A56">
        <v>338177</v>
      </c>
      <c r="B56">
        <v>17676382</v>
      </c>
      <c r="C56">
        <v>2020</v>
      </c>
      <c r="D56" s="67">
        <v>43948</v>
      </c>
      <c r="E56">
        <v>14</v>
      </c>
      <c r="F56" t="s">
        <v>299</v>
      </c>
      <c r="G56" t="s">
        <v>317</v>
      </c>
      <c r="H56" t="s">
        <v>321</v>
      </c>
      <c r="I56" t="s">
        <v>288</v>
      </c>
      <c r="J56">
        <v>29.537837029999999</v>
      </c>
      <c r="K56">
        <v>-95.702559980000004</v>
      </c>
      <c r="L56" t="s">
        <v>279</v>
      </c>
      <c r="M56" t="s">
        <v>280</v>
      </c>
      <c r="N56" t="s">
        <v>319</v>
      </c>
      <c r="O56" t="s">
        <v>282</v>
      </c>
      <c r="P56" t="s">
        <v>283</v>
      </c>
      <c r="Q56" t="s">
        <v>201</v>
      </c>
      <c r="R56" t="s">
        <v>352</v>
      </c>
      <c r="S56">
        <v>0</v>
      </c>
      <c r="T56">
        <v>0</v>
      </c>
      <c r="U56">
        <v>0</v>
      </c>
      <c r="V56">
        <v>0</v>
      </c>
      <c r="W56">
        <v>0</v>
      </c>
      <c r="X56">
        <v>2</v>
      </c>
      <c r="Y56">
        <v>0</v>
      </c>
      <c r="Z56">
        <v>0</v>
      </c>
      <c r="AA56">
        <v>0</v>
      </c>
      <c r="AB56">
        <v>0</v>
      </c>
      <c r="AC56">
        <v>0</v>
      </c>
      <c r="AD56">
        <v>2</v>
      </c>
      <c r="AE56">
        <v>0</v>
      </c>
      <c r="AF56">
        <v>0</v>
      </c>
      <c r="AG56">
        <v>0</v>
      </c>
      <c r="AH56">
        <v>0</v>
      </c>
      <c r="AI56">
        <v>0</v>
      </c>
      <c r="AJ56">
        <v>0</v>
      </c>
      <c r="AK56">
        <v>0</v>
      </c>
      <c r="AL56">
        <v>0</v>
      </c>
      <c r="AM56">
        <v>0</v>
      </c>
      <c r="AN56">
        <v>0</v>
      </c>
      <c r="AO56">
        <v>0</v>
      </c>
      <c r="AP56">
        <v>0</v>
      </c>
      <c r="AQ56">
        <v>0</v>
      </c>
      <c r="AR56">
        <v>0</v>
      </c>
      <c r="AS56">
        <v>0</v>
      </c>
      <c r="AT56">
        <v>0</v>
      </c>
      <c r="AU56" t="s">
        <v>191</v>
      </c>
      <c r="AV56" t="s">
        <v>311</v>
      </c>
      <c r="AY56">
        <v>77469</v>
      </c>
      <c r="AZ56">
        <v>48157674604</v>
      </c>
      <c r="BA56" t="s">
        <v>320</v>
      </c>
      <c r="BB56" t="s">
        <v>284</v>
      </c>
      <c r="BC56">
        <v>47843</v>
      </c>
      <c r="BD56">
        <v>8136</v>
      </c>
      <c r="BE56" t="s">
        <v>285</v>
      </c>
      <c r="BF56" t="s">
        <v>285</v>
      </c>
      <c r="BG56" t="s">
        <v>285</v>
      </c>
    </row>
    <row r="57" spans="1:59" x14ac:dyDescent="0.3">
      <c r="A57">
        <v>392869</v>
      </c>
      <c r="B57">
        <v>17901867</v>
      </c>
      <c r="C57">
        <v>2020</v>
      </c>
      <c r="D57" s="67">
        <v>44112</v>
      </c>
      <c r="E57">
        <v>5</v>
      </c>
      <c r="F57" t="s">
        <v>286</v>
      </c>
      <c r="G57" t="s">
        <v>277</v>
      </c>
      <c r="H57" t="s">
        <v>328</v>
      </c>
      <c r="I57" t="s">
        <v>278</v>
      </c>
      <c r="J57">
        <v>29.53961486</v>
      </c>
      <c r="K57">
        <v>-95.701623010000006</v>
      </c>
      <c r="L57" t="s">
        <v>279</v>
      </c>
      <c r="M57" t="s">
        <v>333</v>
      </c>
      <c r="N57" t="s">
        <v>281</v>
      </c>
      <c r="O57" t="s">
        <v>353</v>
      </c>
      <c r="P57" t="s">
        <v>283</v>
      </c>
      <c r="Q57" t="s">
        <v>203</v>
      </c>
      <c r="R57" t="s">
        <v>354</v>
      </c>
      <c r="S57">
        <v>0</v>
      </c>
      <c r="T57">
        <v>0</v>
      </c>
      <c r="U57">
        <v>0</v>
      </c>
      <c r="V57">
        <v>0</v>
      </c>
      <c r="W57">
        <v>0</v>
      </c>
      <c r="X57">
        <v>1</v>
      </c>
      <c r="Y57">
        <v>1</v>
      </c>
      <c r="Z57">
        <v>0</v>
      </c>
      <c r="AA57">
        <v>0</v>
      </c>
      <c r="AB57">
        <v>0</v>
      </c>
      <c r="AC57">
        <v>0</v>
      </c>
      <c r="AD57">
        <v>1</v>
      </c>
      <c r="AE57">
        <v>0</v>
      </c>
      <c r="AF57">
        <v>1</v>
      </c>
      <c r="AG57">
        <v>0</v>
      </c>
      <c r="AH57">
        <v>0</v>
      </c>
      <c r="AI57">
        <v>0</v>
      </c>
      <c r="AJ57">
        <v>0</v>
      </c>
      <c r="AK57">
        <v>0</v>
      </c>
      <c r="AL57">
        <v>0</v>
      </c>
      <c r="AM57">
        <v>0</v>
      </c>
      <c r="AN57">
        <v>0</v>
      </c>
      <c r="AO57">
        <v>0</v>
      </c>
      <c r="AP57">
        <v>0</v>
      </c>
      <c r="AQ57">
        <v>0</v>
      </c>
      <c r="AR57">
        <v>0</v>
      </c>
      <c r="AS57">
        <v>0</v>
      </c>
      <c r="AT57">
        <v>0</v>
      </c>
      <c r="AU57" t="s">
        <v>191</v>
      </c>
      <c r="AV57" t="s">
        <v>311</v>
      </c>
      <c r="AY57">
        <v>77469</v>
      </c>
      <c r="AZ57">
        <v>48157674603</v>
      </c>
      <c r="BA57" t="s">
        <v>320</v>
      </c>
      <c r="BB57" t="s">
        <v>284</v>
      </c>
      <c r="BC57">
        <v>48063</v>
      </c>
      <c r="BD57">
        <v>8136</v>
      </c>
      <c r="BE57" t="s">
        <v>285</v>
      </c>
      <c r="BF57" t="s">
        <v>285</v>
      </c>
      <c r="BG57" t="s">
        <v>285</v>
      </c>
    </row>
    <row r="58" spans="1:59" x14ac:dyDescent="0.3">
      <c r="A58">
        <v>393035</v>
      </c>
      <c r="B58">
        <v>17902932</v>
      </c>
      <c r="C58">
        <v>2020</v>
      </c>
      <c r="D58" s="67">
        <v>44113</v>
      </c>
      <c r="E58">
        <v>17</v>
      </c>
      <c r="F58" t="s">
        <v>305</v>
      </c>
      <c r="G58" t="s">
        <v>317</v>
      </c>
      <c r="H58" t="s">
        <v>321</v>
      </c>
      <c r="I58" t="s">
        <v>278</v>
      </c>
      <c r="J58">
        <v>29.539662750000002</v>
      </c>
      <c r="K58">
        <v>-95.70161856</v>
      </c>
      <c r="L58" t="s">
        <v>297</v>
      </c>
      <c r="M58" t="s">
        <v>280</v>
      </c>
      <c r="N58" t="s">
        <v>291</v>
      </c>
      <c r="O58" t="s">
        <v>282</v>
      </c>
      <c r="P58" t="s">
        <v>283</v>
      </c>
      <c r="Q58" t="s">
        <v>202</v>
      </c>
      <c r="R58" t="s">
        <v>331</v>
      </c>
      <c r="S58">
        <v>0</v>
      </c>
      <c r="T58">
        <v>0</v>
      </c>
      <c r="U58">
        <v>0</v>
      </c>
      <c r="V58">
        <v>0</v>
      </c>
      <c r="W58">
        <v>0</v>
      </c>
      <c r="X58">
        <v>4</v>
      </c>
      <c r="Y58">
        <v>0</v>
      </c>
      <c r="Z58">
        <v>0</v>
      </c>
      <c r="AA58">
        <v>0</v>
      </c>
      <c r="AB58">
        <v>0</v>
      </c>
      <c r="AC58">
        <v>0</v>
      </c>
      <c r="AD58">
        <v>4</v>
      </c>
      <c r="AE58">
        <v>0</v>
      </c>
      <c r="AF58">
        <v>0</v>
      </c>
      <c r="AG58">
        <v>0</v>
      </c>
      <c r="AH58">
        <v>0</v>
      </c>
      <c r="AI58">
        <v>0</v>
      </c>
      <c r="AJ58">
        <v>0</v>
      </c>
      <c r="AK58">
        <v>0</v>
      </c>
      <c r="AL58">
        <v>0</v>
      </c>
      <c r="AM58">
        <v>0</v>
      </c>
      <c r="AN58">
        <v>0</v>
      </c>
      <c r="AO58">
        <v>0</v>
      </c>
      <c r="AP58">
        <v>0</v>
      </c>
      <c r="AQ58">
        <v>0</v>
      </c>
      <c r="AR58">
        <v>0</v>
      </c>
      <c r="AS58">
        <v>0</v>
      </c>
      <c r="AT58">
        <v>0</v>
      </c>
      <c r="AU58" t="s">
        <v>191</v>
      </c>
      <c r="AV58" t="s">
        <v>311</v>
      </c>
      <c r="AY58">
        <v>77469</v>
      </c>
      <c r="AZ58">
        <v>48157674603</v>
      </c>
      <c r="BA58" t="s">
        <v>320</v>
      </c>
      <c r="BB58" t="s">
        <v>284</v>
      </c>
      <c r="BC58">
        <v>48063</v>
      </c>
      <c r="BD58">
        <v>8136</v>
      </c>
      <c r="BE58" t="s">
        <v>285</v>
      </c>
      <c r="BF58" t="s">
        <v>285</v>
      </c>
      <c r="BG58" t="s">
        <v>285</v>
      </c>
    </row>
    <row r="59" spans="1:59" x14ac:dyDescent="0.3">
      <c r="A59">
        <v>402924</v>
      </c>
      <c r="B59">
        <v>17944916</v>
      </c>
      <c r="C59">
        <v>2020</v>
      </c>
      <c r="D59" s="67">
        <v>44137</v>
      </c>
      <c r="E59">
        <v>7</v>
      </c>
      <c r="F59" t="s">
        <v>299</v>
      </c>
      <c r="G59" t="s">
        <v>317</v>
      </c>
      <c r="H59" t="s">
        <v>321</v>
      </c>
      <c r="I59" t="s">
        <v>278</v>
      </c>
      <c r="J59">
        <v>29.539537970000001</v>
      </c>
      <c r="K59">
        <v>-95.701683739999993</v>
      </c>
      <c r="L59" t="s">
        <v>279</v>
      </c>
      <c r="M59" t="s">
        <v>280</v>
      </c>
      <c r="N59" t="s">
        <v>281</v>
      </c>
      <c r="O59" t="s">
        <v>282</v>
      </c>
      <c r="P59" t="s">
        <v>241</v>
      </c>
      <c r="Q59" t="s">
        <v>202</v>
      </c>
      <c r="R59" t="s">
        <v>331</v>
      </c>
      <c r="S59">
        <v>0</v>
      </c>
      <c r="T59">
        <v>0</v>
      </c>
      <c r="U59">
        <v>0</v>
      </c>
      <c r="V59">
        <v>1</v>
      </c>
      <c r="W59">
        <v>1</v>
      </c>
      <c r="X59">
        <v>3</v>
      </c>
      <c r="Y59">
        <v>0</v>
      </c>
      <c r="Z59">
        <v>0</v>
      </c>
      <c r="AA59">
        <v>0</v>
      </c>
      <c r="AB59">
        <v>0</v>
      </c>
      <c r="AC59">
        <v>1</v>
      </c>
      <c r="AD59">
        <v>3</v>
      </c>
      <c r="AE59">
        <v>1</v>
      </c>
      <c r="AF59">
        <v>0</v>
      </c>
      <c r="AG59">
        <v>0</v>
      </c>
      <c r="AH59">
        <v>0</v>
      </c>
      <c r="AI59">
        <v>0</v>
      </c>
      <c r="AJ59">
        <v>0</v>
      </c>
      <c r="AK59">
        <v>0</v>
      </c>
      <c r="AL59">
        <v>0</v>
      </c>
      <c r="AM59">
        <v>0</v>
      </c>
      <c r="AN59">
        <v>0</v>
      </c>
      <c r="AO59">
        <v>0</v>
      </c>
      <c r="AP59">
        <v>0</v>
      </c>
      <c r="AQ59">
        <v>0</v>
      </c>
      <c r="AR59">
        <v>0</v>
      </c>
      <c r="AS59">
        <v>0</v>
      </c>
      <c r="AT59">
        <v>0</v>
      </c>
      <c r="AU59" t="s">
        <v>191</v>
      </c>
      <c r="AV59" t="s">
        <v>311</v>
      </c>
      <c r="AY59">
        <v>77469</v>
      </c>
      <c r="AZ59">
        <v>48157674603</v>
      </c>
      <c r="BA59" t="s">
        <v>320</v>
      </c>
      <c r="BB59" t="s">
        <v>284</v>
      </c>
      <c r="BC59">
        <v>48063</v>
      </c>
      <c r="BD59">
        <v>8136</v>
      </c>
      <c r="BE59" t="s">
        <v>285</v>
      </c>
      <c r="BF59" t="s">
        <v>285</v>
      </c>
      <c r="BG59" t="s">
        <v>285</v>
      </c>
    </row>
    <row r="60" spans="1:59" x14ac:dyDescent="0.3">
      <c r="A60">
        <v>414715</v>
      </c>
      <c r="B60">
        <v>17994575</v>
      </c>
      <c r="C60">
        <v>2020</v>
      </c>
      <c r="D60" s="67">
        <v>44165</v>
      </c>
      <c r="E60">
        <v>17</v>
      </c>
      <c r="F60" t="s">
        <v>299</v>
      </c>
      <c r="G60" t="s">
        <v>317</v>
      </c>
      <c r="H60" t="s">
        <v>318</v>
      </c>
      <c r="I60" t="s">
        <v>296</v>
      </c>
      <c r="J60">
        <v>29.53756233</v>
      </c>
      <c r="K60">
        <v>-95.702679230000001</v>
      </c>
      <c r="L60" t="s">
        <v>279</v>
      </c>
      <c r="M60" t="s">
        <v>280</v>
      </c>
      <c r="N60" t="s">
        <v>355</v>
      </c>
      <c r="O60" t="s">
        <v>282</v>
      </c>
      <c r="P60" t="s">
        <v>283</v>
      </c>
      <c r="Q60" t="s">
        <v>203</v>
      </c>
      <c r="R60" t="s">
        <v>304</v>
      </c>
      <c r="S60">
        <v>0</v>
      </c>
      <c r="T60">
        <v>0</v>
      </c>
      <c r="U60">
        <v>0</v>
      </c>
      <c r="V60">
        <v>0</v>
      </c>
      <c r="W60">
        <v>0</v>
      </c>
      <c r="X60">
        <v>2</v>
      </c>
      <c r="Y60">
        <v>0</v>
      </c>
      <c r="Z60">
        <v>0</v>
      </c>
      <c r="AA60">
        <v>0</v>
      </c>
      <c r="AB60">
        <v>0</v>
      </c>
      <c r="AC60">
        <v>0</v>
      </c>
      <c r="AD60">
        <v>2</v>
      </c>
      <c r="AE60">
        <v>0</v>
      </c>
      <c r="AF60">
        <v>0</v>
      </c>
      <c r="AG60">
        <v>0</v>
      </c>
      <c r="AH60">
        <v>0</v>
      </c>
      <c r="AI60">
        <v>0</v>
      </c>
      <c r="AJ60">
        <v>0</v>
      </c>
      <c r="AK60">
        <v>0</v>
      </c>
      <c r="AL60">
        <v>0</v>
      </c>
      <c r="AM60">
        <v>0</v>
      </c>
      <c r="AN60">
        <v>0</v>
      </c>
      <c r="AO60">
        <v>0</v>
      </c>
      <c r="AP60">
        <v>0</v>
      </c>
      <c r="AQ60">
        <v>0</v>
      </c>
      <c r="AR60">
        <v>0</v>
      </c>
      <c r="AS60">
        <v>0</v>
      </c>
      <c r="AT60">
        <v>0</v>
      </c>
      <c r="AU60" t="s">
        <v>191</v>
      </c>
      <c r="AV60" t="s">
        <v>311</v>
      </c>
      <c r="AY60">
        <v>77469</v>
      </c>
      <c r="AZ60">
        <v>48157675500</v>
      </c>
      <c r="BA60" t="s">
        <v>320</v>
      </c>
      <c r="BB60" t="s">
        <v>284</v>
      </c>
      <c r="BC60">
        <v>47843</v>
      </c>
      <c r="BD60">
        <v>8136</v>
      </c>
      <c r="BE60" t="s">
        <v>285</v>
      </c>
      <c r="BF60" t="s">
        <v>285</v>
      </c>
      <c r="BG60" t="s">
        <v>285</v>
      </c>
    </row>
    <row r="61" spans="1:59" x14ac:dyDescent="0.3">
      <c r="A61">
        <v>427510</v>
      </c>
      <c r="B61">
        <v>18053242</v>
      </c>
      <c r="C61">
        <v>2020</v>
      </c>
      <c r="D61" s="67">
        <v>44190</v>
      </c>
      <c r="E61">
        <v>14</v>
      </c>
      <c r="F61" t="s">
        <v>305</v>
      </c>
      <c r="G61" t="s">
        <v>317</v>
      </c>
      <c r="H61" t="s">
        <v>318</v>
      </c>
      <c r="I61" t="s">
        <v>288</v>
      </c>
      <c r="J61">
        <v>29.537555690000001</v>
      </c>
      <c r="K61">
        <v>-95.702636720000001</v>
      </c>
      <c r="L61" t="s">
        <v>279</v>
      </c>
      <c r="M61" t="s">
        <v>280</v>
      </c>
      <c r="N61" t="s">
        <v>319</v>
      </c>
      <c r="O61" t="s">
        <v>282</v>
      </c>
      <c r="P61" t="s">
        <v>283</v>
      </c>
      <c r="Q61" t="s">
        <v>203</v>
      </c>
      <c r="R61" t="s">
        <v>344</v>
      </c>
      <c r="S61">
        <v>0</v>
      </c>
      <c r="T61">
        <v>0</v>
      </c>
      <c r="U61">
        <v>0</v>
      </c>
      <c r="V61">
        <v>0</v>
      </c>
      <c r="W61">
        <v>0</v>
      </c>
      <c r="X61">
        <v>5</v>
      </c>
      <c r="Y61">
        <v>0</v>
      </c>
      <c r="Z61">
        <v>0</v>
      </c>
      <c r="AA61">
        <v>0</v>
      </c>
      <c r="AB61">
        <v>0</v>
      </c>
      <c r="AC61">
        <v>0</v>
      </c>
      <c r="AD61">
        <v>5</v>
      </c>
      <c r="AE61">
        <v>0</v>
      </c>
      <c r="AF61">
        <v>0</v>
      </c>
      <c r="AG61">
        <v>0</v>
      </c>
      <c r="AH61">
        <v>0</v>
      </c>
      <c r="AI61">
        <v>0</v>
      </c>
      <c r="AJ61">
        <v>0</v>
      </c>
      <c r="AK61">
        <v>0</v>
      </c>
      <c r="AL61">
        <v>0</v>
      </c>
      <c r="AM61">
        <v>0</v>
      </c>
      <c r="AN61">
        <v>0</v>
      </c>
      <c r="AO61">
        <v>0</v>
      </c>
      <c r="AP61">
        <v>0</v>
      </c>
      <c r="AQ61">
        <v>0</v>
      </c>
      <c r="AR61">
        <v>0</v>
      </c>
      <c r="AS61">
        <v>0</v>
      </c>
      <c r="AT61">
        <v>0</v>
      </c>
      <c r="AU61" t="s">
        <v>191</v>
      </c>
      <c r="AV61" t="s">
        <v>311</v>
      </c>
      <c r="AY61">
        <v>77469</v>
      </c>
      <c r="AZ61">
        <v>48157675500</v>
      </c>
      <c r="BA61" t="s">
        <v>320</v>
      </c>
      <c r="BB61" t="s">
        <v>284</v>
      </c>
      <c r="BC61">
        <v>47843</v>
      </c>
      <c r="BD61">
        <v>8136</v>
      </c>
      <c r="BE61" t="s">
        <v>285</v>
      </c>
      <c r="BF61" t="s">
        <v>285</v>
      </c>
      <c r="BG61" t="s">
        <v>285</v>
      </c>
    </row>
    <row r="62" spans="1:59" x14ac:dyDescent="0.3">
      <c r="A62">
        <v>435119</v>
      </c>
      <c r="B62">
        <v>18072904</v>
      </c>
      <c r="C62">
        <v>2021</v>
      </c>
      <c r="D62" s="67">
        <v>44218</v>
      </c>
      <c r="E62">
        <v>19</v>
      </c>
      <c r="F62" t="s">
        <v>305</v>
      </c>
      <c r="G62" t="s">
        <v>277</v>
      </c>
      <c r="H62" t="s">
        <v>328</v>
      </c>
      <c r="I62" t="s">
        <v>296</v>
      </c>
      <c r="J62">
        <v>29.53765473</v>
      </c>
      <c r="K62">
        <v>-95.702646830000006</v>
      </c>
      <c r="L62" t="s">
        <v>279</v>
      </c>
      <c r="M62" t="s">
        <v>298</v>
      </c>
      <c r="N62" t="s">
        <v>281</v>
      </c>
      <c r="O62" t="s">
        <v>282</v>
      </c>
      <c r="P62" t="s">
        <v>283</v>
      </c>
      <c r="Q62" t="s">
        <v>201</v>
      </c>
      <c r="R62" t="s">
        <v>337</v>
      </c>
      <c r="S62">
        <v>0</v>
      </c>
      <c r="T62">
        <v>0</v>
      </c>
      <c r="U62">
        <v>0</v>
      </c>
      <c r="V62">
        <v>0</v>
      </c>
      <c r="W62">
        <v>0</v>
      </c>
      <c r="X62">
        <v>3</v>
      </c>
      <c r="Y62">
        <v>0</v>
      </c>
      <c r="Z62">
        <v>0</v>
      </c>
      <c r="AA62">
        <v>0</v>
      </c>
      <c r="AB62">
        <v>0</v>
      </c>
      <c r="AC62">
        <v>0</v>
      </c>
      <c r="AD62">
        <v>3</v>
      </c>
      <c r="AE62">
        <v>0</v>
      </c>
      <c r="AF62">
        <v>0</v>
      </c>
      <c r="AG62">
        <v>0</v>
      </c>
      <c r="AH62">
        <v>0</v>
      </c>
      <c r="AI62">
        <v>0</v>
      </c>
      <c r="AJ62">
        <v>0</v>
      </c>
      <c r="AK62">
        <v>0</v>
      </c>
      <c r="AL62">
        <v>0</v>
      </c>
      <c r="AM62">
        <v>0</v>
      </c>
      <c r="AN62">
        <v>0</v>
      </c>
      <c r="AO62">
        <v>0</v>
      </c>
      <c r="AP62">
        <v>0</v>
      </c>
      <c r="AQ62">
        <v>0</v>
      </c>
      <c r="AR62">
        <v>0</v>
      </c>
      <c r="AS62">
        <v>0</v>
      </c>
      <c r="AT62">
        <v>0</v>
      </c>
      <c r="AU62" t="s">
        <v>191</v>
      </c>
      <c r="AV62" t="s">
        <v>311</v>
      </c>
      <c r="AY62">
        <v>77469</v>
      </c>
      <c r="AZ62">
        <v>48157674604</v>
      </c>
      <c r="BA62" t="s">
        <v>320</v>
      </c>
      <c r="BB62" t="s">
        <v>284</v>
      </c>
      <c r="BC62">
        <v>47843</v>
      </c>
      <c r="BD62">
        <v>8136</v>
      </c>
      <c r="BE62" t="s">
        <v>285</v>
      </c>
      <c r="BF62" t="s">
        <v>285</v>
      </c>
      <c r="BG62" t="s">
        <v>285</v>
      </c>
    </row>
    <row r="63" spans="1:59" x14ac:dyDescent="0.3">
      <c r="A63">
        <v>453495</v>
      </c>
      <c r="B63">
        <v>18151252</v>
      </c>
      <c r="C63">
        <v>2021</v>
      </c>
      <c r="D63" s="67">
        <v>44263</v>
      </c>
      <c r="E63">
        <v>11</v>
      </c>
      <c r="F63" t="s">
        <v>299</v>
      </c>
      <c r="G63" t="s">
        <v>317</v>
      </c>
      <c r="H63" t="s">
        <v>318</v>
      </c>
      <c r="I63" t="s">
        <v>290</v>
      </c>
      <c r="J63">
        <v>29.53756233</v>
      </c>
      <c r="K63">
        <v>-95.702679230000001</v>
      </c>
      <c r="L63" t="s">
        <v>279</v>
      </c>
      <c r="M63" t="s">
        <v>280</v>
      </c>
      <c r="N63" t="s">
        <v>355</v>
      </c>
      <c r="O63" t="s">
        <v>282</v>
      </c>
      <c r="P63" t="s">
        <v>241</v>
      </c>
      <c r="Q63" t="s">
        <v>201</v>
      </c>
      <c r="R63" t="s">
        <v>295</v>
      </c>
      <c r="S63">
        <v>0</v>
      </c>
      <c r="T63">
        <v>0</v>
      </c>
      <c r="U63">
        <v>0</v>
      </c>
      <c r="V63">
        <v>1</v>
      </c>
      <c r="W63">
        <v>1</v>
      </c>
      <c r="X63">
        <v>0</v>
      </c>
      <c r="Y63">
        <v>1</v>
      </c>
      <c r="Z63">
        <v>0</v>
      </c>
      <c r="AA63">
        <v>0</v>
      </c>
      <c r="AB63">
        <v>0</v>
      </c>
      <c r="AC63">
        <v>1</v>
      </c>
      <c r="AD63">
        <v>0</v>
      </c>
      <c r="AE63">
        <v>1</v>
      </c>
      <c r="AF63">
        <v>1</v>
      </c>
      <c r="AG63">
        <v>0</v>
      </c>
      <c r="AH63">
        <v>0</v>
      </c>
      <c r="AI63">
        <v>0</v>
      </c>
      <c r="AJ63">
        <v>0</v>
      </c>
      <c r="AK63">
        <v>0</v>
      </c>
      <c r="AL63">
        <v>0</v>
      </c>
      <c r="AM63">
        <v>0</v>
      </c>
      <c r="AN63">
        <v>0</v>
      </c>
      <c r="AO63">
        <v>0</v>
      </c>
      <c r="AP63">
        <v>0</v>
      </c>
      <c r="AQ63">
        <v>0</v>
      </c>
      <c r="AR63">
        <v>0</v>
      </c>
      <c r="AS63">
        <v>0</v>
      </c>
      <c r="AT63">
        <v>0</v>
      </c>
      <c r="AU63" t="s">
        <v>191</v>
      </c>
      <c r="AV63" t="s">
        <v>311</v>
      </c>
      <c r="AY63">
        <v>77469</v>
      </c>
      <c r="AZ63">
        <v>48157675502</v>
      </c>
      <c r="BA63" t="s">
        <v>320</v>
      </c>
      <c r="BB63" t="s">
        <v>284</v>
      </c>
      <c r="BC63">
        <v>47843</v>
      </c>
      <c r="BD63">
        <v>8136</v>
      </c>
      <c r="BE63" t="s">
        <v>285</v>
      </c>
      <c r="BF63" t="s">
        <v>285</v>
      </c>
      <c r="BG63" t="s">
        <v>285</v>
      </c>
    </row>
    <row r="64" spans="1:59" x14ac:dyDescent="0.3">
      <c r="A64">
        <v>456654</v>
      </c>
      <c r="B64">
        <v>18164026</v>
      </c>
      <c r="C64">
        <v>2021</v>
      </c>
      <c r="D64" s="67">
        <v>44274</v>
      </c>
      <c r="E64">
        <v>10</v>
      </c>
      <c r="F64" t="s">
        <v>305</v>
      </c>
      <c r="G64" t="s">
        <v>317</v>
      </c>
      <c r="H64" t="s">
        <v>318</v>
      </c>
      <c r="I64" t="s">
        <v>278</v>
      </c>
      <c r="J64">
        <v>29.537578929999999</v>
      </c>
      <c r="K64">
        <v>-95.702792700000003</v>
      </c>
      <c r="L64" t="s">
        <v>279</v>
      </c>
      <c r="M64" t="s">
        <v>280</v>
      </c>
      <c r="N64" t="s">
        <v>322</v>
      </c>
      <c r="O64" t="s">
        <v>282</v>
      </c>
      <c r="P64" t="s">
        <v>241</v>
      </c>
      <c r="Q64" t="s">
        <v>202</v>
      </c>
      <c r="R64" t="s">
        <v>331</v>
      </c>
      <c r="S64">
        <v>0</v>
      </c>
      <c r="T64">
        <v>0</v>
      </c>
      <c r="U64">
        <v>0</v>
      </c>
      <c r="V64">
        <v>1</v>
      </c>
      <c r="W64">
        <v>1</v>
      </c>
      <c r="X64">
        <v>1</v>
      </c>
      <c r="Y64">
        <v>0</v>
      </c>
      <c r="Z64">
        <v>0</v>
      </c>
      <c r="AA64">
        <v>0</v>
      </c>
      <c r="AB64">
        <v>0</v>
      </c>
      <c r="AC64">
        <v>1</v>
      </c>
      <c r="AD64">
        <v>1</v>
      </c>
      <c r="AE64">
        <v>1</v>
      </c>
      <c r="AF64">
        <v>0</v>
      </c>
      <c r="AG64">
        <v>0</v>
      </c>
      <c r="AH64">
        <v>0</v>
      </c>
      <c r="AI64">
        <v>0</v>
      </c>
      <c r="AJ64">
        <v>0</v>
      </c>
      <c r="AK64">
        <v>0</v>
      </c>
      <c r="AL64">
        <v>0</v>
      </c>
      <c r="AM64">
        <v>0</v>
      </c>
      <c r="AN64">
        <v>0</v>
      </c>
      <c r="AO64">
        <v>0</v>
      </c>
      <c r="AP64">
        <v>0</v>
      </c>
      <c r="AQ64">
        <v>0</v>
      </c>
      <c r="AR64">
        <v>0</v>
      </c>
      <c r="AS64">
        <v>0</v>
      </c>
      <c r="AT64">
        <v>0</v>
      </c>
      <c r="AU64" t="s">
        <v>191</v>
      </c>
      <c r="AV64" t="s">
        <v>311</v>
      </c>
      <c r="AY64">
        <v>77469</v>
      </c>
      <c r="AZ64">
        <v>48157675502</v>
      </c>
      <c r="BA64" t="s">
        <v>320</v>
      </c>
      <c r="BB64" t="s">
        <v>284</v>
      </c>
      <c r="BC64">
        <v>47843</v>
      </c>
      <c r="BD64">
        <v>8136</v>
      </c>
      <c r="BE64" t="s">
        <v>285</v>
      </c>
      <c r="BF64" t="s">
        <v>285</v>
      </c>
      <c r="BG64" t="s">
        <v>285</v>
      </c>
    </row>
    <row r="65" spans="1:59" x14ac:dyDescent="0.3">
      <c r="A65">
        <v>458148</v>
      </c>
      <c r="B65">
        <v>18169822</v>
      </c>
      <c r="C65">
        <v>2021</v>
      </c>
      <c r="D65" s="67">
        <v>44280</v>
      </c>
      <c r="E65">
        <v>5</v>
      </c>
      <c r="F65" t="s">
        <v>286</v>
      </c>
      <c r="G65" t="s">
        <v>317</v>
      </c>
      <c r="H65" t="s">
        <v>318</v>
      </c>
      <c r="I65" t="s">
        <v>346</v>
      </c>
      <c r="J65">
        <v>29.537555690000001</v>
      </c>
      <c r="K65">
        <v>-95.702636720000001</v>
      </c>
      <c r="L65" t="s">
        <v>279</v>
      </c>
      <c r="M65" t="s">
        <v>298</v>
      </c>
      <c r="N65" t="s">
        <v>319</v>
      </c>
      <c r="O65" t="s">
        <v>282</v>
      </c>
      <c r="P65" t="s">
        <v>306</v>
      </c>
      <c r="Q65" t="s">
        <v>203</v>
      </c>
      <c r="R65" t="s">
        <v>344</v>
      </c>
      <c r="S65">
        <v>0</v>
      </c>
      <c r="T65">
        <v>0</v>
      </c>
      <c r="U65">
        <v>1</v>
      </c>
      <c r="V65">
        <v>0</v>
      </c>
      <c r="W65">
        <v>1</v>
      </c>
      <c r="X65">
        <v>1</v>
      </c>
      <c r="Y65">
        <v>0</v>
      </c>
      <c r="Z65">
        <v>0</v>
      </c>
      <c r="AA65">
        <v>0</v>
      </c>
      <c r="AB65">
        <v>1</v>
      </c>
      <c r="AC65">
        <v>0</v>
      </c>
      <c r="AD65">
        <v>1</v>
      </c>
      <c r="AE65">
        <v>1</v>
      </c>
      <c r="AF65">
        <v>0</v>
      </c>
      <c r="AG65">
        <v>0</v>
      </c>
      <c r="AH65">
        <v>0</v>
      </c>
      <c r="AI65">
        <v>0</v>
      </c>
      <c r="AJ65">
        <v>0</v>
      </c>
      <c r="AK65">
        <v>0</v>
      </c>
      <c r="AL65">
        <v>0</v>
      </c>
      <c r="AM65">
        <v>0</v>
      </c>
      <c r="AN65">
        <v>0</v>
      </c>
      <c r="AO65">
        <v>0</v>
      </c>
      <c r="AP65">
        <v>0</v>
      </c>
      <c r="AQ65">
        <v>0</v>
      </c>
      <c r="AR65">
        <v>0</v>
      </c>
      <c r="AS65">
        <v>0</v>
      </c>
      <c r="AT65">
        <v>0</v>
      </c>
      <c r="AU65" t="s">
        <v>191</v>
      </c>
      <c r="AV65" t="s">
        <v>311</v>
      </c>
      <c r="AY65">
        <v>77469</v>
      </c>
      <c r="AZ65">
        <v>48157675503</v>
      </c>
      <c r="BA65" t="s">
        <v>320</v>
      </c>
      <c r="BB65" t="s">
        <v>284</v>
      </c>
      <c r="BC65">
        <v>47843</v>
      </c>
      <c r="BD65">
        <v>8136</v>
      </c>
      <c r="BE65" t="s">
        <v>285</v>
      </c>
      <c r="BF65" t="s">
        <v>285</v>
      </c>
      <c r="BG65" t="s">
        <v>285</v>
      </c>
    </row>
    <row r="66" spans="1:59" x14ac:dyDescent="0.3">
      <c r="A66">
        <v>462853</v>
      </c>
      <c r="B66">
        <v>18189596</v>
      </c>
      <c r="C66">
        <v>2021</v>
      </c>
      <c r="D66" s="67">
        <v>44286</v>
      </c>
      <c r="E66">
        <v>0</v>
      </c>
      <c r="F66" t="s">
        <v>276</v>
      </c>
      <c r="G66" t="s">
        <v>317</v>
      </c>
      <c r="H66" t="s">
        <v>321</v>
      </c>
      <c r="I66" t="s">
        <v>329</v>
      </c>
      <c r="J66">
        <v>29.537622649999999</v>
      </c>
      <c r="K66">
        <v>-95.702618939999994</v>
      </c>
      <c r="L66" t="s">
        <v>279</v>
      </c>
      <c r="M66" t="s">
        <v>298</v>
      </c>
      <c r="N66" t="s">
        <v>319</v>
      </c>
      <c r="O66" t="s">
        <v>340</v>
      </c>
      <c r="P66" t="s">
        <v>283</v>
      </c>
      <c r="Q66" t="s">
        <v>201</v>
      </c>
      <c r="R66" t="s">
        <v>356</v>
      </c>
      <c r="S66">
        <v>0</v>
      </c>
      <c r="T66">
        <v>0</v>
      </c>
      <c r="U66">
        <v>0</v>
      </c>
      <c r="V66">
        <v>0</v>
      </c>
      <c r="W66">
        <v>0</v>
      </c>
      <c r="X66">
        <v>1</v>
      </c>
      <c r="Y66">
        <v>0</v>
      </c>
      <c r="Z66">
        <v>0</v>
      </c>
      <c r="AA66">
        <v>0</v>
      </c>
      <c r="AB66">
        <v>0</v>
      </c>
      <c r="AC66">
        <v>0</v>
      </c>
      <c r="AD66">
        <v>1</v>
      </c>
      <c r="AE66">
        <v>0</v>
      </c>
      <c r="AF66">
        <v>0</v>
      </c>
      <c r="AG66">
        <v>0</v>
      </c>
      <c r="AH66">
        <v>0</v>
      </c>
      <c r="AI66">
        <v>0</v>
      </c>
      <c r="AJ66">
        <v>0</v>
      </c>
      <c r="AK66">
        <v>0</v>
      </c>
      <c r="AL66">
        <v>0</v>
      </c>
      <c r="AM66">
        <v>0</v>
      </c>
      <c r="AN66">
        <v>0</v>
      </c>
      <c r="AO66">
        <v>0</v>
      </c>
      <c r="AP66">
        <v>0</v>
      </c>
      <c r="AQ66">
        <v>0</v>
      </c>
      <c r="AR66">
        <v>0</v>
      </c>
      <c r="AS66">
        <v>0</v>
      </c>
      <c r="AT66">
        <v>0</v>
      </c>
      <c r="AU66" t="s">
        <v>191</v>
      </c>
      <c r="AV66" t="s">
        <v>311</v>
      </c>
      <c r="AY66">
        <v>77469</v>
      </c>
      <c r="AZ66">
        <v>48157674603</v>
      </c>
      <c r="BA66" t="s">
        <v>320</v>
      </c>
      <c r="BB66" t="s">
        <v>284</v>
      </c>
      <c r="BC66">
        <v>47843</v>
      </c>
      <c r="BD66">
        <v>8136</v>
      </c>
      <c r="BE66" t="s">
        <v>285</v>
      </c>
      <c r="BF66" t="s">
        <v>285</v>
      </c>
      <c r="BG66" t="s">
        <v>285</v>
      </c>
    </row>
    <row r="67" spans="1:59" x14ac:dyDescent="0.3">
      <c r="A67">
        <v>471939</v>
      </c>
      <c r="B67">
        <v>18225698</v>
      </c>
      <c r="C67">
        <v>2021</v>
      </c>
      <c r="D67" s="67">
        <v>44308</v>
      </c>
      <c r="E67">
        <v>14</v>
      </c>
      <c r="F67" t="s">
        <v>286</v>
      </c>
      <c r="G67" t="s">
        <v>277</v>
      </c>
      <c r="H67" t="s">
        <v>328</v>
      </c>
      <c r="I67" t="s">
        <v>278</v>
      </c>
      <c r="J67">
        <v>29.537722509999998</v>
      </c>
      <c r="K67">
        <v>-95.702611250000004</v>
      </c>
      <c r="L67" t="s">
        <v>297</v>
      </c>
      <c r="M67" t="s">
        <v>280</v>
      </c>
      <c r="N67" t="s">
        <v>319</v>
      </c>
      <c r="O67" t="s">
        <v>282</v>
      </c>
      <c r="P67" t="s">
        <v>283</v>
      </c>
      <c r="Q67" t="s">
        <v>201</v>
      </c>
      <c r="R67" t="s">
        <v>295</v>
      </c>
      <c r="S67">
        <v>0</v>
      </c>
      <c r="T67">
        <v>0</v>
      </c>
      <c r="U67">
        <v>0</v>
      </c>
      <c r="V67">
        <v>0</v>
      </c>
      <c r="W67">
        <v>0</v>
      </c>
      <c r="X67">
        <v>2</v>
      </c>
      <c r="Y67">
        <v>0</v>
      </c>
      <c r="Z67">
        <v>0</v>
      </c>
      <c r="AA67">
        <v>0</v>
      </c>
      <c r="AB67">
        <v>0</v>
      </c>
      <c r="AC67">
        <v>0</v>
      </c>
      <c r="AD67">
        <v>2</v>
      </c>
      <c r="AE67">
        <v>0</v>
      </c>
      <c r="AF67">
        <v>0</v>
      </c>
      <c r="AG67">
        <v>0</v>
      </c>
      <c r="AH67">
        <v>0</v>
      </c>
      <c r="AI67">
        <v>0</v>
      </c>
      <c r="AJ67">
        <v>0</v>
      </c>
      <c r="AK67">
        <v>0</v>
      </c>
      <c r="AL67">
        <v>0</v>
      </c>
      <c r="AM67">
        <v>0</v>
      </c>
      <c r="AN67">
        <v>0</v>
      </c>
      <c r="AO67">
        <v>0</v>
      </c>
      <c r="AP67">
        <v>0</v>
      </c>
      <c r="AQ67">
        <v>0</v>
      </c>
      <c r="AR67">
        <v>0</v>
      </c>
      <c r="AS67">
        <v>0</v>
      </c>
      <c r="AT67">
        <v>0</v>
      </c>
      <c r="AU67" t="s">
        <v>191</v>
      </c>
      <c r="AV67" t="s">
        <v>311</v>
      </c>
      <c r="AY67">
        <v>77469</v>
      </c>
      <c r="AZ67">
        <v>48157674604</v>
      </c>
      <c r="BA67" t="s">
        <v>320</v>
      </c>
      <c r="BB67" t="s">
        <v>284</v>
      </c>
      <c r="BC67">
        <v>47843</v>
      </c>
      <c r="BD67">
        <v>8136</v>
      </c>
      <c r="BE67" t="s">
        <v>285</v>
      </c>
      <c r="BF67" t="s">
        <v>285</v>
      </c>
      <c r="BG67" t="s">
        <v>285</v>
      </c>
    </row>
    <row r="68" spans="1:59" x14ac:dyDescent="0.3">
      <c r="A68">
        <v>515971</v>
      </c>
      <c r="B68">
        <v>18399694</v>
      </c>
      <c r="C68">
        <v>2021</v>
      </c>
      <c r="D68" s="67">
        <v>44404</v>
      </c>
      <c r="E68">
        <v>11</v>
      </c>
      <c r="F68" t="s">
        <v>294</v>
      </c>
      <c r="G68" t="s">
        <v>317</v>
      </c>
      <c r="H68" t="s">
        <v>318</v>
      </c>
      <c r="I68" t="s">
        <v>288</v>
      </c>
      <c r="J68">
        <v>29.537555690000001</v>
      </c>
      <c r="K68">
        <v>-95.702636720000001</v>
      </c>
      <c r="L68" t="s">
        <v>279</v>
      </c>
      <c r="M68" t="s">
        <v>280</v>
      </c>
      <c r="N68" t="s">
        <v>319</v>
      </c>
      <c r="O68" t="s">
        <v>282</v>
      </c>
      <c r="P68" t="s">
        <v>283</v>
      </c>
      <c r="Q68" t="s">
        <v>201</v>
      </c>
      <c r="R68" t="s">
        <v>295</v>
      </c>
      <c r="S68">
        <v>0</v>
      </c>
      <c r="T68">
        <v>0</v>
      </c>
      <c r="U68">
        <v>0</v>
      </c>
      <c r="V68">
        <v>0</v>
      </c>
      <c r="W68">
        <v>0</v>
      </c>
      <c r="X68">
        <v>3</v>
      </c>
      <c r="Y68">
        <v>0</v>
      </c>
      <c r="Z68">
        <v>0</v>
      </c>
      <c r="AA68">
        <v>0</v>
      </c>
      <c r="AB68">
        <v>0</v>
      </c>
      <c r="AC68">
        <v>0</v>
      </c>
      <c r="AD68">
        <v>3</v>
      </c>
      <c r="AE68">
        <v>0</v>
      </c>
      <c r="AF68">
        <v>0</v>
      </c>
      <c r="AG68">
        <v>0</v>
      </c>
      <c r="AH68">
        <v>0</v>
      </c>
      <c r="AI68">
        <v>0</v>
      </c>
      <c r="AJ68">
        <v>0</v>
      </c>
      <c r="AK68">
        <v>0</v>
      </c>
      <c r="AL68">
        <v>0</v>
      </c>
      <c r="AM68">
        <v>0</v>
      </c>
      <c r="AN68">
        <v>0</v>
      </c>
      <c r="AO68">
        <v>0</v>
      </c>
      <c r="AP68">
        <v>0</v>
      </c>
      <c r="AQ68">
        <v>0</v>
      </c>
      <c r="AR68">
        <v>0</v>
      </c>
      <c r="AS68">
        <v>0</v>
      </c>
      <c r="AT68">
        <v>0</v>
      </c>
      <c r="AU68" t="s">
        <v>191</v>
      </c>
      <c r="AV68" t="s">
        <v>311</v>
      </c>
      <c r="AY68">
        <v>77469</v>
      </c>
      <c r="AZ68">
        <v>48157675503</v>
      </c>
      <c r="BA68" t="s">
        <v>320</v>
      </c>
      <c r="BB68" t="s">
        <v>284</v>
      </c>
      <c r="BC68">
        <v>47843</v>
      </c>
      <c r="BD68">
        <v>8136</v>
      </c>
      <c r="BE68" t="s">
        <v>285</v>
      </c>
      <c r="BF68" t="s">
        <v>285</v>
      </c>
      <c r="BG68" t="s">
        <v>285</v>
      </c>
    </row>
    <row r="69" spans="1:59" x14ac:dyDescent="0.3">
      <c r="A69">
        <v>534354</v>
      </c>
      <c r="B69">
        <v>18473776</v>
      </c>
      <c r="C69">
        <v>2021</v>
      </c>
      <c r="D69" s="67">
        <v>44430</v>
      </c>
      <c r="E69">
        <v>19</v>
      </c>
      <c r="F69" t="s">
        <v>287</v>
      </c>
      <c r="G69" t="s">
        <v>317</v>
      </c>
      <c r="H69" t="s">
        <v>321</v>
      </c>
      <c r="I69" t="s">
        <v>290</v>
      </c>
      <c r="J69">
        <v>29.537533669999998</v>
      </c>
      <c r="K69">
        <v>-95.702462539999999</v>
      </c>
      <c r="L69" t="s">
        <v>279</v>
      </c>
      <c r="M69" t="s">
        <v>280</v>
      </c>
      <c r="N69" t="s">
        <v>291</v>
      </c>
      <c r="O69" t="s">
        <v>282</v>
      </c>
      <c r="P69" t="s">
        <v>283</v>
      </c>
      <c r="Q69" t="s">
        <v>204</v>
      </c>
      <c r="R69" t="s">
        <v>295</v>
      </c>
      <c r="S69">
        <v>0</v>
      </c>
      <c r="T69">
        <v>0</v>
      </c>
      <c r="U69">
        <v>0</v>
      </c>
      <c r="V69">
        <v>0</v>
      </c>
      <c r="W69">
        <v>0</v>
      </c>
      <c r="X69">
        <v>2</v>
      </c>
      <c r="Y69">
        <v>1</v>
      </c>
      <c r="Z69">
        <v>0</v>
      </c>
      <c r="AA69">
        <v>0</v>
      </c>
      <c r="AB69">
        <v>0</v>
      </c>
      <c r="AC69">
        <v>0</v>
      </c>
      <c r="AD69">
        <v>2</v>
      </c>
      <c r="AE69">
        <v>0</v>
      </c>
      <c r="AF69">
        <v>1</v>
      </c>
      <c r="AG69">
        <v>0</v>
      </c>
      <c r="AH69">
        <v>0</v>
      </c>
      <c r="AI69">
        <v>0</v>
      </c>
      <c r="AJ69">
        <v>0</v>
      </c>
      <c r="AK69">
        <v>0</v>
      </c>
      <c r="AL69">
        <v>0</v>
      </c>
      <c r="AM69">
        <v>0</v>
      </c>
      <c r="AN69">
        <v>0</v>
      </c>
      <c r="AO69">
        <v>0</v>
      </c>
      <c r="AP69">
        <v>0</v>
      </c>
      <c r="AQ69">
        <v>0</v>
      </c>
      <c r="AR69">
        <v>0</v>
      </c>
      <c r="AS69">
        <v>0</v>
      </c>
      <c r="AT69">
        <v>0</v>
      </c>
      <c r="AU69" t="s">
        <v>191</v>
      </c>
      <c r="AV69" t="s">
        <v>311</v>
      </c>
      <c r="AY69">
        <v>77469</v>
      </c>
      <c r="AZ69">
        <v>48157675503</v>
      </c>
      <c r="BA69" t="s">
        <v>320</v>
      </c>
      <c r="BB69" t="s">
        <v>284</v>
      </c>
      <c r="BC69">
        <v>47843</v>
      </c>
      <c r="BD69">
        <v>8136</v>
      </c>
      <c r="BE69" t="s">
        <v>285</v>
      </c>
      <c r="BF69" t="s">
        <v>285</v>
      </c>
      <c r="BG69" t="s">
        <v>285</v>
      </c>
    </row>
    <row r="70" spans="1:59" x14ac:dyDescent="0.3">
      <c r="A70">
        <v>551384</v>
      </c>
      <c r="B70">
        <v>18540649</v>
      </c>
      <c r="C70">
        <v>2021</v>
      </c>
      <c r="D70" s="67">
        <v>44482</v>
      </c>
      <c r="E70">
        <v>14</v>
      </c>
      <c r="F70" t="s">
        <v>276</v>
      </c>
      <c r="G70" t="s">
        <v>277</v>
      </c>
      <c r="H70" t="s">
        <v>328</v>
      </c>
      <c r="I70" t="s">
        <v>278</v>
      </c>
      <c r="J70">
        <v>29.537978880000001</v>
      </c>
      <c r="K70">
        <v>-95.702476649999994</v>
      </c>
      <c r="L70" t="s">
        <v>279</v>
      </c>
      <c r="M70" t="s">
        <v>280</v>
      </c>
      <c r="N70" t="s">
        <v>291</v>
      </c>
      <c r="O70" t="s">
        <v>282</v>
      </c>
      <c r="P70" t="s">
        <v>283</v>
      </c>
      <c r="Q70" t="s">
        <v>201</v>
      </c>
      <c r="R70" t="s">
        <v>295</v>
      </c>
      <c r="S70">
        <v>0</v>
      </c>
      <c r="T70">
        <v>0</v>
      </c>
      <c r="U70">
        <v>0</v>
      </c>
      <c r="V70">
        <v>0</v>
      </c>
      <c r="W70">
        <v>0</v>
      </c>
      <c r="X70">
        <v>3</v>
      </c>
      <c r="Y70">
        <v>0</v>
      </c>
      <c r="Z70">
        <v>0</v>
      </c>
      <c r="AA70">
        <v>0</v>
      </c>
      <c r="AB70">
        <v>0</v>
      </c>
      <c r="AC70">
        <v>0</v>
      </c>
      <c r="AD70">
        <v>3</v>
      </c>
      <c r="AE70">
        <v>0</v>
      </c>
      <c r="AF70">
        <v>0</v>
      </c>
      <c r="AG70">
        <v>0</v>
      </c>
      <c r="AH70">
        <v>0</v>
      </c>
      <c r="AI70">
        <v>0</v>
      </c>
      <c r="AJ70">
        <v>0</v>
      </c>
      <c r="AK70">
        <v>0</v>
      </c>
      <c r="AL70">
        <v>0</v>
      </c>
      <c r="AM70">
        <v>0</v>
      </c>
      <c r="AN70">
        <v>0</v>
      </c>
      <c r="AO70">
        <v>0</v>
      </c>
      <c r="AP70">
        <v>0</v>
      </c>
      <c r="AQ70">
        <v>0</v>
      </c>
      <c r="AR70">
        <v>0</v>
      </c>
      <c r="AS70">
        <v>0</v>
      </c>
      <c r="AT70">
        <v>0</v>
      </c>
      <c r="AU70" t="s">
        <v>191</v>
      </c>
      <c r="AV70" t="s">
        <v>311</v>
      </c>
      <c r="AY70">
        <v>77469</v>
      </c>
      <c r="AZ70">
        <v>48157674603</v>
      </c>
      <c r="BA70" t="s">
        <v>320</v>
      </c>
      <c r="BB70" t="s">
        <v>284</v>
      </c>
      <c r="BC70">
        <v>47843</v>
      </c>
      <c r="BD70">
        <v>8136</v>
      </c>
      <c r="BE70" t="s">
        <v>285</v>
      </c>
      <c r="BF70" t="s">
        <v>285</v>
      </c>
      <c r="BG70" t="s">
        <v>285</v>
      </c>
    </row>
    <row r="71" spans="1:59" x14ac:dyDescent="0.3">
      <c r="A71">
        <v>552932</v>
      </c>
      <c r="B71">
        <v>18546468</v>
      </c>
      <c r="C71">
        <v>2021</v>
      </c>
      <c r="D71" s="67">
        <v>44484</v>
      </c>
      <c r="E71">
        <v>21</v>
      </c>
      <c r="F71" t="s">
        <v>305</v>
      </c>
      <c r="G71" t="s">
        <v>277</v>
      </c>
      <c r="H71" t="s">
        <v>321</v>
      </c>
      <c r="I71" t="s">
        <v>278</v>
      </c>
      <c r="J71">
        <v>29.537583189999999</v>
      </c>
      <c r="K71">
        <v>-95.702629079999994</v>
      </c>
      <c r="L71" t="s">
        <v>279</v>
      </c>
      <c r="M71" t="s">
        <v>298</v>
      </c>
      <c r="N71" t="s">
        <v>319</v>
      </c>
      <c r="O71" t="s">
        <v>282</v>
      </c>
      <c r="P71" t="s">
        <v>283</v>
      </c>
      <c r="Q71" t="s">
        <v>201</v>
      </c>
      <c r="R71" t="s">
        <v>295</v>
      </c>
      <c r="S71">
        <v>0</v>
      </c>
      <c r="T71">
        <v>0</v>
      </c>
      <c r="U71">
        <v>0</v>
      </c>
      <c r="V71">
        <v>0</v>
      </c>
      <c r="W71">
        <v>0</v>
      </c>
      <c r="X71">
        <v>1</v>
      </c>
      <c r="Y71">
        <v>1</v>
      </c>
      <c r="Z71">
        <v>0</v>
      </c>
      <c r="AA71">
        <v>0</v>
      </c>
      <c r="AB71">
        <v>0</v>
      </c>
      <c r="AC71">
        <v>0</v>
      </c>
      <c r="AD71">
        <v>1</v>
      </c>
      <c r="AE71">
        <v>0</v>
      </c>
      <c r="AF71">
        <v>1</v>
      </c>
      <c r="AG71">
        <v>0</v>
      </c>
      <c r="AH71">
        <v>0</v>
      </c>
      <c r="AI71">
        <v>0</v>
      </c>
      <c r="AJ71">
        <v>0</v>
      </c>
      <c r="AK71">
        <v>0</v>
      </c>
      <c r="AL71">
        <v>0</v>
      </c>
      <c r="AM71">
        <v>0</v>
      </c>
      <c r="AN71">
        <v>0</v>
      </c>
      <c r="AO71">
        <v>0</v>
      </c>
      <c r="AP71">
        <v>0</v>
      </c>
      <c r="AQ71">
        <v>0</v>
      </c>
      <c r="AR71">
        <v>0</v>
      </c>
      <c r="AS71">
        <v>0</v>
      </c>
      <c r="AT71">
        <v>0</v>
      </c>
      <c r="AU71" t="s">
        <v>191</v>
      </c>
      <c r="AV71" t="s">
        <v>311</v>
      </c>
      <c r="AY71">
        <v>77469</v>
      </c>
      <c r="AZ71">
        <v>48157675503</v>
      </c>
      <c r="BA71" t="s">
        <v>320</v>
      </c>
      <c r="BB71" t="s">
        <v>284</v>
      </c>
      <c r="BC71">
        <v>47843</v>
      </c>
      <c r="BD71">
        <v>8136</v>
      </c>
      <c r="BE71" t="s">
        <v>285</v>
      </c>
      <c r="BF71" t="s">
        <v>285</v>
      </c>
      <c r="BG71" t="s">
        <v>285</v>
      </c>
    </row>
    <row r="72" spans="1:59" x14ac:dyDescent="0.3">
      <c r="A72">
        <v>561040</v>
      </c>
      <c r="B72">
        <v>18579623</v>
      </c>
      <c r="C72">
        <v>2021</v>
      </c>
      <c r="D72" s="67">
        <v>44508</v>
      </c>
      <c r="E72">
        <v>8</v>
      </c>
      <c r="F72" t="s">
        <v>299</v>
      </c>
      <c r="G72" t="s">
        <v>317</v>
      </c>
      <c r="H72" t="s">
        <v>318</v>
      </c>
      <c r="I72" t="s">
        <v>296</v>
      </c>
      <c r="J72">
        <v>29.537555690000001</v>
      </c>
      <c r="K72">
        <v>-95.702636720000001</v>
      </c>
      <c r="L72" t="s">
        <v>279</v>
      </c>
      <c r="M72" t="s">
        <v>280</v>
      </c>
      <c r="N72" t="s">
        <v>319</v>
      </c>
      <c r="O72" t="s">
        <v>282</v>
      </c>
      <c r="P72" t="s">
        <v>306</v>
      </c>
      <c r="Q72" t="s">
        <v>201</v>
      </c>
      <c r="R72" t="s">
        <v>295</v>
      </c>
      <c r="S72">
        <v>0</v>
      </c>
      <c r="T72">
        <v>0</v>
      </c>
      <c r="U72">
        <v>1</v>
      </c>
      <c r="V72">
        <v>0</v>
      </c>
      <c r="W72">
        <v>1</v>
      </c>
      <c r="X72">
        <v>1</v>
      </c>
      <c r="Y72">
        <v>0</v>
      </c>
      <c r="Z72">
        <v>0</v>
      </c>
      <c r="AA72">
        <v>0</v>
      </c>
      <c r="AB72">
        <v>1</v>
      </c>
      <c r="AC72">
        <v>0</v>
      </c>
      <c r="AD72">
        <v>1</v>
      </c>
      <c r="AE72">
        <v>1</v>
      </c>
      <c r="AF72">
        <v>0</v>
      </c>
      <c r="AG72">
        <v>0</v>
      </c>
      <c r="AH72">
        <v>0</v>
      </c>
      <c r="AI72">
        <v>0</v>
      </c>
      <c r="AJ72">
        <v>0</v>
      </c>
      <c r="AK72">
        <v>0</v>
      </c>
      <c r="AL72">
        <v>0</v>
      </c>
      <c r="AM72">
        <v>0</v>
      </c>
      <c r="AN72">
        <v>0</v>
      </c>
      <c r="AO72">
        <v>0</v>
      </c>
      <c r="AP72">
        <v>0</v>
      </c>
      <c r="AQ72">
        <v>0</v>
      </c>
      <c r="AR72">
        <v>0</v>
      </c>
      <c r="AS72">
        <v>0</v>
      </c>
      <c r="AT72">
        <v>0</v>
      </c>
      <c r="AU72" t="s">
        <v>191</v>
      </c>
      <c r="AV72" t="s">
        <v>311</v>
      </c>
      <c r="AY72">
        <v>77469</v>
      </c>
      <c r="AZ72">
        <v>48157675503</v>
      </c>
      <c r="BA72" t="s">
        <v>320</v>
      </c>
      <c r="BB72" t="s">
        <v>284</v>
      </c>
      <c r="BC72">
        <v>47843</v>
      </c>
      <c r="BD72">
        <v>8136</v>
      </c>
      <c r="BE72" t="s">
        <v>285</v>
      </c>
      <c r="BF72" t="s">
        <v>285</v>
      </c>
      <c r="BG72" t="s">
        <v>285</v>
      </c>
    </row>
    <row r="73" spans="1:59" x14ac:dyDescent="0.3">
      <c r="A73">
        <v>562318</v>
      </c>
      <c r="B73">
        <v>18584794</v>
      </c>
      <c r="C73">
        <v>2021</v>
      </c>
      <c r="D73" s="67">
        <v>44505</v>
      </c>
      <c r="E73">
        <v>22</v>
      </c>
      <c r="F73" t="s">
        <v>305</v>
      </c>
      <c r="G73" t="s">
        <v>317</v>
      </c>
      <c r="H73" t="s">
        <v>318</v>
      </c>
      <c r="I73" t="s">
        <v>288</v>
      </c>
      <c r="J73">
        <v>29.537555690000001</v>
      </c>
      <c r="K73">
        <v>-95.702636720000001</v>
      </c>
      <c r="L73" t="s">
        <v>279</v>
      </c>
      <c r="M73" t="s">
        <v>298</v>
      </c>
      <c r="N73" t="s">
        <v>319</v>
      </c>
      <c r="O73" t="s">
        <v>282</v>
      </c>
      <c r="P73" t="s">
        <v>306</v>
      </c>
      <c r="Q73" t="s">
        <v>203</v>
      </c>
      <c r="R73" t="s">
        <v>344</v>
      </c>
      <c r="S73">
        <v>0</v>
      </c>
      <c r="T73">
        <v>0</v>
      </c>
      <c r="U73">
        <v>2</v>
      </c>
      <c r="V73">
        <v>0</v>
      </c>
      <c r="W73">
        <v>2</v>
      </c>
      <c r="X73">
        <v>0</v>
      </c>
      <c r="Y73">
        <v>0</v>
      </c>
      <c r="Z73">
        <v>0</v>
      </c>
      <c r="AA73">
        <v>0</v>
      </c>
      <c r="AB73">
        <v>2</v>
      </c>
      <c r="AC73">
        <v>0</v>
      </c>
      <c r="AD73">
        <v>0</v>
      </c>
      <c r="AE73">
        <v>2</v>
      </c>
      <c r="AF73">
        <v>0</v>
      </c>
      <c r="AG73">
        <v>0</v>
      </c>
      <c r="AH73">
        <v>0</v>
      </c>
      <c r="AI73">
        <v>0</v>
      </c>
      <c r="AJ73">
        <v>0</v>
      </c>
      <c r="AK73">
        <v>0</v>
      </c>
      <c r="AL73">
        <v>0</v>
      </c>
      <c r="AM73">
        <v>0</v>
      </c>
      <c r="AN73">
        <v>0</v>
      </c>
      <c r="AO73">
        <v>0</v>
      </c>
      <c r="AP73">
        <v>0</v>
      </c>
      <c r="AQ73">
        <v>0</v>
      </c>
      <c r="AR73">
        <v>0</v>
      </c>
      <c r="AS73">
        <v>0</v>
      </c>
      <c r="AT73">
        <v>0</v>
      </c>
      <c r="AU73" t="s">
        <v>191</v>
      </c>
      <c r="AV73" t="s">
        <v>311</v>
      </c>
      <c r="AY73">
        <v>77469</v>
      </c>
      <c r="AZ73">
        <v>48157675503</v>
      </c>
      <c r="BA73" t="s">
        <v>320</v>
      </c>
      <c r="BB73" t="s">
        <v>284</v>
      </c>
      <c r="BC73">
        <v>47843</v>
      </c>
      <c r="BD73">
        <v>8136</v>
      </c>
      <c r="BE73" t="s">
        <v>285</v>
      </c>
      <c r="BF73" t="s">
        <v>285</v>
      </c>
      <c r="BG73" t="s">
        <v>285</v>
      </c>
    </row>
    <row r="74" spans="1:59" x14ac:dyDescent="0.3">
      <c r="A74">
        <v>567700</v>
      </c>
      <c r="B74">
        <v>18605577</v>
      </c>
      <c r="C74">
        <v>2021</v>
      </c>
      <c r="D74" s="67">
        <v>44517</v>
      </c>
      <c r="E74">
        <v>15</v>
      </c>
      <c r="F74" t="s">
        <v>276</v>
      </c>
      <c r="G74" t="s">
        <v>317</v>
      </c>
      <c r="H74" t="s">
        <v>318</v>
      </c>
      <c r="I74" t="s">
        <v>290</v>
      </c>
      <c r="J74">
        <v>29.537567460000002</v>
      </c>
      <c r="K74">
        <v>-95.702714290000003</v>
      </c>
      <c r="L74" t="s">
        <v>279</v>
      </c>
      <c r="M74" t="s">
        <v>280</v>
      </c>
      <c r="N74" t="s">
        <v>281</v>
      </c>
      <c r="O74" t="s">
        <v>282</v>
      </c>
      <c r="P74" t="s">
        <v>283</v>
      </c>
      <c r="Q74" t="s">
        <v>202</v>
      </c>
      <c r="R74" t="s">
        <v>304</v>
      </c>
      <c r="S74">
        <v>0</v>
      </c>
      <c r="T74">
        <v>0</v>
      </c>
      <c r="U74">
        <v>0</v>
      </c>
      <c r="V74">
        <v>0</v>
      </c>
      <c r="W74">
        <v>0</v>
      </c>
      <c r="X74">
        <v>2</v>
      </c>
      <c r="Y74">
        <v>0</v>
      </c>
      <c r="Z74">
        <v>0</v>
      </c>
      <c r="AA74">
        <v>0</v>
      </c>
      <c r="AB74">
        <v>0</v>
      </c>
      <c r="AC74">
        <v>0</v>
      </c>
      <c r="AD74">
        <v>2</v>
      </c>
      <c r="AE74">
        <v>0</v>
      </c>
      <c r="AF74">
        <v>0</v>
      </c>
      <c r="AG74">
        <v>0</v>
      </c>
      <c r="AH74">
        <v>0</v>
      </c>
      <c r="AI74">
        <v>0</v>
      </c>
      <c r="AJ74">
        <v>0</v>
      </c>
      <c r="AK74">
        <v>0</v>
      </c>
      <c r="AL74">
        <v>0</v>
      </c>
      <c r="AM74">
        <v>0</v>
      </c>
      <c r="AN74">
        <v>0</v>
      </c>
      <c r="AO74">
        <v>0</v>
      </c>
      <c r="AP74">
        <v>0</v>
      </c>
      <c r="AQ74">
        <v>0</v>
      </c>
      <c r="AR74">
        <v>0</v>
      </c>
      <c r="AS74">
        <v>0</v>
      </c>
      <c r="AT74">
        <v>0</v>
      </c>
      <c r="AU74" t="s">
        <v>191</v>
      </c>
      <c r="AV74" t="s">
        <v>311</v>
      </c>
      <c r="AY74">
        <v>77469</v>
      </c>
      <c r="AZ74">
        <v>48157675502</v>
      </c>
      <c r="BA74" t="s">
        <v>320</v>
      </c>
      <c r="BB74" t="s">
        <v>284</v>
      </c>
      <c r="BC74">
        <v>47843</v>
      </c>
      <c r="BD74">
        <v>8136</v>
      </c>
      <c r="BE74" t="s">
        <v>285</v>
      </c>
      <c r="BF74" t="s">
        <v>285</v>
      </c>
      <c r="BG74" t="s">
        <v>285</v>
      </c>
    </row>
    <row r="75" spans="1:59" x14ac:dyDescent="0.3">
      <c r="A75">
        <v>574821</v>
      </c>
      <c r="B75">
        <v>18635219</v>
      </c>
      <c r="C75">
        <v>2021</v>
      </c>
      <c r="D75" s="67">
        <v>44538</v>
      </c>
      <c r="E75">
        <v>19</v>
      </c>
      <c r="F75" t="s">
        <v>276</v>
      </c>
      <c r="G75" t="s">
        <v>277</v>
      </c>
      <c r="H75" t="s">
        <v>321</v>
      </c>
      <c r="I75" t="s">
        <v>278</v>
      </c>
      <c r="J75">
        <v>29.538061240000001</v>
      </c>
      <c r="K75">
        <v>-95.702455150000006</v>
      </c>
      <c r="L75" t="s">
        <v>297</v>
      </c>
      <c r="M75" t="s">
        <v>298</v>
      </c>
      <c r="N75" t="s">
        <v>281</v>
      </c>
      <c r="O75" t="s">
        <v>282</v>
      </c>
      <c r="P75" t="s">
        <v>283</v>
      </c>
      <c r="Q75" t="s">
        <v>204</v>
      </c>
      <c r="R75" t="s">
        <v>332</v>
      </c>
      <c r="S75">
        <v>0</v>
      </c>
      <c r="T75">
        <v>0</v>
      </c>
      <c r="U75">
        <v>0</v>
      </c>
      <c r="V75">
        <v>0</v>
      </c>
      <c r="W75">
        <v>0</v>
      </c>
      <c r="X75">
        <v>2</v>
      </c>
      <c r="Y75">
        <v>0</v>
      </c>
      <c r="Z75">
        <v>0</v>
      </c>
      <c r="AA75">
        <v>0</v>
      </c>
      <c r="AB75">
        <v>0</v>
      </c>
      <c r="AC75">
        <v>0</v>
      </c>
      <c r="AD75">
        <v>2</v>
      </c>
      <c r="AE75">
        <v>0</v>
      </c>
      <c r="AF75">
        <v>0</v>
      </c>
      <c r="AG75">
        <v>0</v>
      </c>
      <c r="AH75">
        <v>0</v>
      </c>
      <c r="AI75">
        <v>0</v>
      </c>
      <c r="AJ75">
        <v>0</v>
      </c>
      <c r="AK75">
        <v>0</v>
      </c>
      <c r="AL75">
        <v>0</v>
      </c>
      <c r="AM75">
        <v>0</v>
      </c>
      <c r="AN75">
        <v>0</v>
      </c>
      <c r="AO75">
        <v>0</v>
      </c>
      <c r="AP75">
        <v>0</v>
      </c>
      <c r="AQ75">
        <v>0</v>
      </c>
      <c r="AR75">
        <v>0</v>
      </c>
      <c r="AS75">
        <v>0</v>
      </c>
      <c r="AT75">
        <v>0</v>
      </c>
      <c r="AU75" t="s">
        <v>191</v>
      </c>
      <c r="AV75" t="s">
        <v>311</v>
      </c>
      <c r="AY75">
        <v>77469</v>
      </c>
      <c r="AZ75">
        <v>48157674604</v>
      </c>
      <c r="BA75" t="s">
        <v>320</v>
      </c>
      <c r="BB75" t="s">
        <v>284</v>
      </c>
      <c r="BC75">
        <v>47843</v>
      </c>
      <c r="BD75">
        <v>8136</v>
      </c>
      <c r="BE75" t="s">
        <v>285</v>
      </c>
      <c r="BF75" t="s">
        <v>285</v>
      </c>
      <c r="BG75" t="s">
        <v>285</v>
      </c>
    </row>
    <row r="76" spans="1:59" x14ac:dyDescent="0.3">
      <c r="A76">
        <v>587899</v>
      </c>
      <c r="B76">
        <v>18675562</v>
      </c>
      <c r="C76">
        <v>2022</v>
      </c>
      <c r="D76" s="67">
        <v>44562</v>
      </c>
      <c r="E76">
        <v>0</v>
      </c>
      <c r="F76" t="s">
        <v>293</v>
      </c>
      <c r="G76" t="s">
        <v>317</v>
      </c>
      <c r="H76" t="s">
        <v>318</v>
      </c>
      <c r="I76" t="s">
        <v>296</v>
      </c>
      <c r="J76">
        <v>29.537582700000002</v>
      </c>
      <c r="K76">
        <v>-95.702641459999995</v>
      </c>
      <c r="L76" t="s">
        <v>279</v>
      </c>
      <c r="M76" t="s">
        <v>333</v>
      </c>
      <c r="N76" t="s">
        <v>319</v>
      </c>
      <c r="O76" t="s">
        <v>282</v>
      </c>
      <c r="P76" t="s">
        <v>283</v>
      </c>
      <c r="Q76" t="s">
        <v>201</v>
      </c>
      <c r="R76" t="s">
        <v>295</v>
      </c>
      <c r="S76">
        <v>0</v>
      </c>
      <c r="T76">
        <v>0</v>
      </c>
      <c r="U76">
        <v>0</v>
      </c>
      <c r="V76">
        <v>0</v>
      </c>
      <c r="W76">
        <v>0</v>
      </c>
      <c r="X76">
        <v>1</v>
      </c>
      <c r="Y76">
        <v>1</v>
      </c>
      <c r="Z76">
        <v>0</v>
      </c>
      <c r="AA76">
        <v>0</v>
      </c>
      <c r="AB76">
        <v>0</v>
      </c>
      <c r="AC76">
        <v>0</v>
      </c>
      <c r="AD76">
        <v>1</v>
      </c>
      <c r="AE76">
        <v>0</v>
      </c>
      <c r="AF76">
        <v>1</v>
      </c>
      <c r="AG76">
        <v>0</v>
      </c>
      <c r="AH76">
        <v>0</v>
      </c>
      <c r="AI76">
        <v>0</v>
      </c>
      <c r="AJ76">
        <v>0</v>
      </c>
      <c r="AK76">
        <v>0</v>
      </c>
      <c r="AL76">
        <v>0</v>
      </c>
      <c r="AM76">
        <v>0</v>
      </c>
      <c r="AN76">
        <v>0</v>
      </c>
      <c r="AO76">
        <v>0</v>
      </c>
      <c r="AP76">
        <v>0</v>
      </c>
      <c r="AQ76">
        <v>0</v>
      </c>
      <c r="AR76">
        <v>0</v>
      </c>
      <c r="AS76">
        <v>0</v>
      </c>
      <c r="AT76">
        <v>0</v>
      </c>
      <c r="AU76" t="s">
        <v>191</v>
      </c>
      <c r="AV76" t="s">
        <v>311</v>
      </c>
      <c r="AY76">
        <v>77469</v>
      </c>
      <c r="AZ76">
        <v>48157675503</v>
      </c>
      <c r="BA76" t="s">
        <v>320</v>
      </c>
      <c r="BB76" t="s">
        <v>284</v>
      </c>
      <c r="BC76">
        <v>47843</v>
      </c>
      <c r="BD76">
        <v>8136</v>
      </c>
      <c r="BE76" t="s">
        <v>285</v>
      </c>
      <c r="BF76" t="s">
        <v>285</v>
      </c>
      <c r="BG76" t="s">
        <v>285</v>
      </c>
    </row>
    <row r="77" spans="1:59" x14ac:dyDescent="0.3">
      <c r="A77">
        <v>597883</v>
      </c>
      <c r="B77">
        <v>18723843</v>
      </c>
      <c r="C77">
        <v>2022</v>
      </c>
      <c r="D77" s="67">
        <v>44590</v>
      </c>
      <c r="E77">
        <v>6</v>
      </c>
      <c r="F77" t="s">
        <v>293</v>
      </c>
      <c r="G77" t="s">
        <v>317</v>
      </c>
      <c r="H77" t="s">
        <v>318</v>
      </c>
      <c r="I77" t="s">
        <v>296</v>
      </c>
      <c r="J77">
        <v>29.53758745</v>
      </c>
      <c r="K77">
        <v>-95.702684910000002</v>
      </c>
      <c r="L77" t="s">
        <v>279</v>
      </c>
      <c r="M77" t="s">
        <v>280</v>
      </c>
      <c r="N77" t="s">
        <v>319</v>
      </c>
      <c r="O77" t="s">
        <v>282</v>
      </c>
      <c r="P77" t="s">
        <v>283</v>
      </c>
      <c r="Q77" t="s">
        <v>203</v>
      </c>
      <c r="R77" t="s">
        <v>344</v>
      </c>
      <c r="S77">
        <v>0</v>
      </c>
      <c r="T77">
        <v>0</v>
      </c>
      <c r="U77">
        <v>0</v>
      </c>
      <c r="V77">
        <v>0</v>
      </c>
      <c r="W77">
        <v>0</v>
      </c>
      <c r="X77">
        <v>2</v>
      </c>
      <c r="Y77">
        <v>0</v>
      </c>
      <c r="Z77">
        <v>0</v>
      </c>
      <c r="AA77">
        <v>0</v>
      </c>
      <c r="AB77">
        <v>0</v>
      </c>
      <c r="AC77">
        <v>0</v>
      </c>
      <c r="AD77">
        <v>2</v>
      </c>
      <c r="AE77">
        <v>0</v>
      </c>
      <c r="AF77">
        <v>0</v>
      </c>
      <c r="AG77">
        <v>0</v>
      </c>
      <c r="AH77">
        <v>0</v>
      </c>
      <c r="AI77">
        <v>0</v>
      </c>
      <c r="AJ77">
        <v>0</v>
      </c>
      <c r="AK77">
        <v>0</v>
      </c>
      <c r="AL77">
        <v>0</v>
      </c>
      <c r="AM77">
        <v>0</v>
      </c>
      <c r="AN77">
        <v>0</v>
      </c>
      <c r="AO77">
        <v>0</v>
      </c>
      <c r="AP77">
        <v>0</v>
      </c>
      <c r="AQ77">
        <v>0</v>
      </c>
      <c r="AR77">
        <v>0</v>
      </c>
      <c r="AS77">
        <v>0</v>
      </c>
      <c r="AT77">
        <v>0</v>
      </c>
      <c r="AU77" t="s">
        <v>191</v>
      </c>
      <c r="AV77" t="s">
        <v>311</v>
      </c>
      <c r="AY77">
        <v>77469</v>
      </c>
      <c r="AZ77">
        <v>48157675502</v>
      </c>
      <c r="BA77" t="s">
        <v>320</v>
      </c>
      <c r="BB77" t="s">
        <v>284</v>
      </c>
      <c r="BC77">
        <v>47843</v>
      </c>
      <c r="BD77">
        <v>8136</v>
      </c>
      <c r="BE77" t="s">
        <v>285</v>
      </c>
      <c r="BF77" t="s">
        <v>285</v>
      </c>
      <c r="BG77" t="s">
        <v>285</v>
      </c>
    </row>
    <row r="78" spans="1:59" x14ac:dyDescent="0.3">
      <c r="A78">
        <v>618424</v>
      </c>
      <c r="B78">
        <v>18804943</v>
      </c>
      <c r="C78">
        <v>2022</v>
      </c>
      <c r="D78" s="67">
        <v>44638</v>
      </c>
      <c r="E78">
        <v>14</v>
      </c>
      <c r="F78" t="s">
        <v>305</v>
      </c>
      <c r="G78" t="s">
        <v>317</v>
      </c>
      <c r="H78" t="s">
        <v>321</v>
      </c>
      <c r="I78" t="s">
        <v>288</v>
      </c>
      <c r="J78">
        <v>29.537735210000001</v>
      </c>
      <c r="K78">
        <v>-95.702578810000006</v>
      </c>
      <c r="L78" t="s">
        <v>279</v>
      </c>
      <c r="M78" t="s">
        <v>280</v>
      </c>
      <c r="N78" t="s">
        <v>319</v>
      </c>
      <c r="O78" t="s">
        <v>282</v>
      </c>
      <c r="P78" t="s">
        <v>283</v>
      </c>
      <c r="Q78" t="s">
        <v>204</v>
      </c>
      <c r="R78" t="s">
        <v>295</v>
      </c>
      <c r="S78">
        <v>0</v>
      </c>
      <c r="T78">
        <v>0</v>
      </c>
      <c r="U78">
        <v>0</v>
      </c>
      <c r="V78">
        <v>0</v>
      </c>
      <c r="W78">
        <v>0</v>
      </c>
      <c r="X78">
        <v>2</v>
      </c>
      <c r="Y78">
        <v>1</v>
      </c>
      <c r="Z78">
        <v>0</v>
      </c>
      <c r="AA78">
        <v>0</v>
      </c>
      <c r="AB78">
        <v>0</v>
      </c>
      <c r="AC78">
        <v>0</v>
      </c>
      <c r="AD78">
        <v>2</v>
      </c>
      <c r="AE78">
        <v>0</v>
      </c>
      <c r="AF78">
        <v>1</v>
      </c>
      <c r="AG78">
        <v>0</v>
      </c>
      <c r="AH78">
        <v>0</v>
      </c>
      <c r="AI78">
        <v>0</v>
      </c>
      <c r="AJ78">
        <v>0</v>
      </c>
      <c r="AK78">
        <v>0</v>
      </c>
      <c r="AL78">
        <v>0</v>
      </c>
      <c r="AM78">
        <v>0</v>
      </c>
      <c r="AN78">
        <v>0</v>
      </c>
      <c r="AO78">
        <v>0</v>
      </c>
      <c r="AP78">
        <v>0</v>
      </c>
      <c r="AQ78">
        <v>0</v>
      </c>
      <c r="AR78">
        <v>0</v>
      </c>
      <c r="AS78">
        <v>0</v>
      </c>
      <c r="AT78">
        <v>0</v>
      </c>
      <c r="AU78" t="s">
        <v>191</v>
      </c>
      <c r="AV78" t="s">
        <v>311</v>
      </c>
      <c r="AY78">
        <v>77469</v>
      </c>
      <c r="AZ78">
        <v>48157674603</v>
      </c>
      <c r="BA78" t="s">
        <v>320</v>
      </c>
      <c r="BB78" t="s">
        <v>284</v>
      </c>
      <c r="BC78">
        <v>47843</v>
      </c>
      <c r="BD78">
        <v>8136</v>
      </c>
      <c r="BE78" t="s">
        <v>327</v>
      </c>
      <c r="BF78" t="s">
        <v>285</v>
      </c>
      <c r="BG78" t="s">
        <v>285</v>
      </c>
    </row>
    <row r="79" spans="1:59" x14ac:dyDescent="0.3">
      <c r="A79">
        <v>649174</v>
      </c>
      <c r="B79">
        <v>18928119</v>
      </c>
      <c r="C79">
        <v>2022</v>
      </c>
      <c r="D79" s="67">
        <v>44701</v>
      </c>
      <c r="E79">
        <v>14</v>
      </c>
      <c r="F79" t="s">
        <v>305</v>
      </c>
      <c r="G79" t="s">
        <v>317</v>
      </c>
      <c r="H79" t="s">
        <v>318</v>
      </c>
      <c r="I79" t="s">
        <v>296</v>
      </c>
      <c r="J79">
        <v>29.537594290000001</v>
      </c>
      <c r="K79">
        <v>-95.702747419999994</v>
      </c>
      <c r="L79" t="s">
        <v>279</v>
      </c>
      <c r="M79" t="s">
        <v>280</v>
      </c>
      <c r="N79" t="s">
        <v>319</v>
      </c>
      <c r="O79" t="s">
        <v>282</v>
      </c>
      <c r="P79" t="s">
        <v>283</v>
      </c>
      <c r="Q79" t="s">
        <v>201</v>
      </c>
      <c r="R79" t="s">
        <v>295</v>
      </c>
      <c r="S79">
        <v>0</v>
      </c>
      <c r="T79">
        <v>0</v>
      </c>
      <c r="U79">
        <v>0</v>
      </c>
      <c r="V79">
        <v>0</v>
      </c>
      <c r="W79">
        <v>0</v>
      </c>
      <c r="X79">
        <v>1</v>
      </c>
      <c r="Y79">
        <v>1</v>
      </c>
      <c r="Z79">
        <v>0</v>
      </c>
      <c r="AA79">
        <v>0</v>
      </c>
      <c r="AB79">
        <v>0</v>
      </c>
      <c r="AC79">
        <v>0</v>
      </c>
      <c r="AD79">
        <v>1</v>
      </c>
      <c r="AE79">
        <v>0</v>
      </c>
      <c r="AF79">
        <v>1</v>
      </c>
      <c r="AG79">
        <v>0</v>
      </c>
      <c r="AH79">
        <v>0</v>
      </c>
      <c r="AI79">
        <v>0</v>
      </c>
      <c r="AJ79">
        <v>0</v>
      </c>
      <c r="AK79">
        <v>0</v>
      </c>
      <c r="AL79">
        <v>0</v>
      </c>
      <c r="AM79">
        <v>0</v>
      </c>
      <c r="AN79">
        <v>0</v>
      </c>
      <c r="AO79">
        <v>0</v>
      </c>
      <c r="AP79">
        <v>0</v>
      </c>
      <c r="AQ79">
        <v>0</v>
      </c>
      <c r="AR79">
        <v>0</v>
      </c>
      <c r="AS79">
        <v>0</v>
      </c>
      <c r="AT79">
        <v>0</v>
      </c>
      <c r="AU79" t="s">
        <v>191</v>
      </c>
      <c r="AV79" t="s">
        <v>311</v>
      </c>
      <c r="AY79">
        <v>77469</v>
      </c>
      <c r="AZ79">
        <v>48157675502</v>
      </c>
      <c r="BA79" t="s">
        <v>320</v>
      </c>
      <c r="BB79" t="s">
        <v>284</v>
      </c>
      <c r="BC79">
        <v>47843</v>
      </c>
      <c r="BD79">
        <v>8136</v>
      </c>
      <c r="BE79" t="s">
        <v>285</v>
      </c>
      <c r="BF79" t="s">
        <v>285</v>
      </c>
      <c r="BG79" t="s">
        <v>285</v>
      </c>
    </row>
    <row r="80" spans="1:59" x14ac:dyDescent="0.3">
      <c r="A80">
        <v>662761</v>
      </c>
      <c r="B80">
        <v>18981607</v>
      </c>
      <c r="C80">
        <v>2022</v>
      </c>
      <c r="D80" s="67">
        <v>44719</v>
      </c>
      <c r="E80">
        <v>7</v>
      </c>
      <c r="F80" t="s">
        <v>294</v>
      </c>
      <c r="G80" t="s">
        <v>277</v>
      </c>
      <c r="H80" t="s">
        <v>357</v>
      </c>
      <c r="I80" t="s">
        <v>346</v>
      </c>
      <c r="J80">
        <v>29.537548409999999</v>
      </c>
      <c r="K80">
        <v>-95.702574279999993</v>
      </c>
      <c r="L80" t="s">
        <v>279</v>
      </c>
      <c r="M80" t="s">
        <v>280</v>
      </c>
      <c r="N80" t="s">
        <v>281</v>
      </c>
      <c r="O80" t="s">
        <v>282</v>
      </c>
      <c r="P80" t="s">
        <v>283</v>
      </c>
      <c r="Q80" t="s">
        <v>201</v>
      </c>
      <c r="R80" t="s">
        <v>289</v>
      </c>
      <c r="S80">
        <v>0</v>
      </c>
      <c r="T80">
        <v>0</v>
      </c>
      <c r="U80">
        <v>0</v>
      </c>
      <c r="V80">
        <v>0</v>
      </c>
      <c r="W80">
        <v>0</v>
      </c>
      <c r="X80">
        <v>2</v>
      </c>
      <c r="Y80">
        <v>0</v>
      </c>
      <c r="Z80">
        <v>0</v>
      </c>
      <c r="AA80">
        <v>0</v>
      </c>
      <c r="AB80">
        <v>0</v>
      </c>
      <c r="AC80">
        <v>0</v>
      </c>
      <c r="AD80">
        <v>2</v>
      </c>
      <c r="AE80">
        <v>0</v>
      </c>
      <c r="AF80">
        <v>0</v>
      </c>
      <c r="AG80">
        <v>0</v>
      </c>
      <c r="AH80">
        <v>0</v>
      </c>
      <c r="AI80">
        <v>0</v>
      </c>
      <c r="AJ80">
        <v>0</v>
      </c>
      <c r="AK80">
        <v>0</v>
      </c>
      <c r="AL80">
        <v>0</v>
      </c>
      <c r="AM80">
        <v>0</v>
      </c>
      <c r="AN80">
        <v>0</v>
      </c>
      <c r="AO80">
        <v>0</v>
      </c>
      <c r="AP80">
        <v>0</v>
      </c>
      <c r="AQ80">
        <v>0</v>
      </c>
      <c r="AR80">
        <v>0</v>
      </c>
      <c r="AS80">
        <v>0</v>
      </c>
      <c r="AT80">
        <v>0</v>
      </c>
      <c r="AU80" t="s">
        <v>191</v>
      </c>
      <c r="AV80" t="s">
        <v>311</v>
      </c>
      <c r="AY80">
        <v>77469</v>
      </c>
      <c r="AZ80">
        <v>48157675503</v>
      </c>
      <c r="BA80" t="s">
        <v>320</v>
      </c>
      <c r="BB80" t="s">
        <v>284</v>
      </c>
      <c r="BC80">
        <v>47843</v>
      </c>
      <c r="BD80">
        <v>8136</v>
      </c>
      <c r="BE80" t="s">
        <v>285</v>
      </c>
      <c r="BF80" t="s">
        <v>285</v>
      </c>
      <c r="BG80" t="s">
        <v>285</v>
      </c>
    </row>
    <row r="81" spans="1:59" x14ac:dyDescent="0.3">
      <c r="A81">
        <v>664492</v>
      </c>
      <c r="B81">
        <v>18988976</v>
      </c>
      <c r="C81">
        <v>2022</v>
      </c>
      <c r="D81" s="67">
        <v>44722</v>
      </c>
      <c r="E81">
        <v>19</v>
      </c>
      <c r="F81" t="s">
        <v>305</v>
      </c>
      <c r="G81" t="s">
        <v>317</v>
      </c>
      <c r="H81" t="s">
        <v>318</v>
      </c>
      <c r="I81" t="s">
        <v>290</v>
      </c>
      <c r="J81">
        <v>29.537578580000002</v>
      </c>
      <c r="K81">
        <v>-95.702613830000004</v>
      </c>
      <c r="L81" t="s">
        <v>279</v>
      </c>
      <c r="M81" t="s">
        <v>280</v>
      </c>
      <c r="N81" t="s">
        <v>319</v>
      </c>
      <c r="O81" t="s">
        <v>282</v>
      </c>
      <c r="P81" t="s">
        <v>283</v>
      </c>
      <c r="Q81" t="s">
        <v>203</v>
      </c>
      <c r="R81" t="s">
        <v>344</v>
      </c>
      <c r="S81">
        <v>0</v>
      </c>
      <c r="T81">
        <v>0</v>
      </c>
      <c r="U81">
        <v>0</v>
      </c>
      <c r="V81">
        <v>0</v>
      </c>
      <c r="W81">
        <v>0</v>
      </c>
      <c r="X81">
        <v>2</v>
      </c>
      <c r="Y81">
        <v>0</v>
      </c>
      <c r="Z81">
        <v>0</v>
      </c>
      <c r="AA81">
        <v>0</v>
      </c>
      <c r="AB81">
        <v>0</v>
      </c>
      <c r="AC81">
        <v>0</v>
      </c>
      <c r="AD81">
        <v>2</v>
      </c>
      <c r="AE81">
        <v>0</v>
      </c>
      <c r="AF81">
        <v>0</v>
      </c>
      <c r="AG81">
        <v>0</v>
      </c>
      <c r="AH81">
        <v>0</v>
      </c>
      <c r="AI81">
        <v>0</v>
      </c>
      <c r="AJ81">
        <v>0</v>
      </c>
      <c r="AK81">
        <v>0</v>
      </c>
      <c r="AL81">
        <v>0</v>
      </c>
      <c r="AM81">
        <v>0</v>
      </c>
      <c r="AN81">
        <v>0</v>
      </c>
      <c r="AO81">
        <v>0</v>
      </c>
      <c r="AP81">
        <v>0</v>
      </c>
      <c r="AQ81">
        <v>0</v>
      </c>
      <c r="AR81">
        <v>0</v>
      </c>
      <c r="AS81">
        <v>0</v>
      </c>
      <c r="AT81">
        <v>0</v>
      </c>
      <c r="AU81" t="s">
        <v>191</v>
      </c>
      <c r="AV81" t="s">
        <v>311</v>
      </c>
      <c r="AY81">
        <v>77469</v>
      </c>
      <c r="AZ81">
        <v>48157675503</v>
      </c>
      <c r="BA81" t="s">
        <v>320</v>
      </c>
      <c r="BB81" t="s">
        <v>284</v>
      </c>
      <c r="BC81">
        <v>47843</v>
      </c>
      <c r="BD81">
        <v>8136</v>
      </c>
      <c r="BE81" t="s">
        <v>285</v>
      </c>
      <c r="BF81" t="s">
        <v>285</v>
      </c>
      <c r="BG81" t="s">
        <v>285</v>
      </c>
    </row>
    <row r="82" spans="1:59" x14ac:dyDescent="0.3">
      <c r="A82">
        <v>664496</v>
      </c>
      <c r="B82">
        <v>18988986</v>
      </c>
      <c r="C82">
        <v>2022</v>
      </c>
      <c r="D82" s="67">
        <v>44740</v>
      </c>
      <c r="E82">
        <v>14</v>
      </c>
      <c r="F82" t="s">
        <v>294</v>
      </c>
      <c r="G82" t="s">
        <v>277</v>
      </c>
      <c r="H82" t="s">
        <v>328</v>
      </c>
      <c r="I82" t="s">
        <v>336</v>
      </c>
      <c r="J82">
        <v>29.53774172</v>
      </c>
      <c r="K82">
        <v>-95.702674459999997</v>
      </c>
      <c r="L82" t="s">
        <v>297</v>
      </c>
      <c r="M82" t="s">
        <v>280</v>
      </c>
      <c r="N82" t="s">
        <v>281</v>
      </c>
      <c r="O82" t="s">
        <v>282</v>
      </c>
      <c r="P82" t="s">
        <v>283</v>
      </c>
      <c r="Q82" t="s">
        <v>204</v>
      </c>
      <c r="R82" t="s">
        <v>332</v>
      </c>
      <c r="S82">
        <v>0</v>
      </c>
      <c r="T82">
        <v>0</v>
      </c>
      <c r="U82">
        <v>0</v>
      </c>
      <c r="V82">
        <v>0</v>
      </c>
      <c r="W82">
        <v>0</v>
      </c>
      <c r="X82">
        <v>4</v>
      </c>
      <c r="Y82">
        <v>0</v>
      </c>
      <c r="Z82">
        <v>0</v>
      </c>
      <c r="AA82">
        <v>0</v>
      </c>
      <c r="AB82">
        <v>0</v>
      </c>
      <c r="AC82">
        <v>0</v>
      </c>
      <c r="AD82">
        <v>4</v>
      </c>
      <c r="AE82">
        <v>0</v>
      </c>
      <c r="AF82">
        <v>0</v>
      </c>
      <c r="AG82">
        <v>0</v>
      </c>
      <c r="AH82">
        <v>0</v>
      </c>
      <c r="AI82">
        <v>0</v>
      </c>
      <c r="AJ82">
        <v>0</v>
      </c>
      <c r="AK82">
        <v>0</v>
      </c>
      <c r="AL82">
        <v>0</v>
      </c>
      <c r="AM82">
        <v>0</v>
      </c>
      <c r="AN82">
        <v>0</v>
      </c>
      <c r="AO82">
        <v>0</v>
      </c>
      <c r="AP82">
        <v>0</v>
      </c>
      <c r="AQ82">
        <v>0</v>
      </c>
      <c r="AR82">
        <v>0</v>
      </c>
      <c r="AS82">
        <v>0</v>
      </c>
      <c r="AT82">
        <v>0</v>
      </c>
      <c r="AU82" t="s">
        <v>191</v>
      </c>
      <c r="AV82" t="s">
        <v>311</v>
      </c>
      <c r="AY82">
        <v>77469</v>
      </c>
      <c r="AZ82">
        <v>48157674604</v>
      </c>
      <c r="BA82" t="s">
        <v>320</v>
      </c>
      <c r="BB82" t="s">
        <v>284</v>
      </c>
      <c r="BC82">
        <v>47843</v>
      </c>
      <c r="BD82">
        <v>8136</v>
      </c>
      <c r="BE82" t="s">
        <v>285</v>
      </c>
      <c r="BF82" t="s">
        <v>285</v>
      </c>
      <c r="BG82" t="s">
        <v>285</v>
      </c>
    </row>
    <row r="83" spans="1:59" x14ac:dyDescent="0.3">
      <c r="A83">
        <v>669306</v>
      </c>
      <c r="B83">
        <v>19007656</v>
      </c>
      <c r="C83">
        <v>2022</v>
      </c>
      <c r="D83" s="67">
        <v>44754</v>
      </c>
      <c r="E83">
        <v>9</v>
      </c>
      <c r="F83" t="s">
        <v>294</v>
      </c>
      <c r="G83" t="s">
        <v>317</v>
      </c>
      <c r="H83" t="s">
        <v>318</v>
      </c>
      <c r="I83" t="s">
        <v>290</v>
      </c>
      <c r="J83">
        <v>29.537578580000002</v>
      </c>
      <c r="K83">
        <v>-95.702613830000004</v>
      </c>
      <c r="L83" t="s">
        <v>279</v>
      </c>
      <c r="M83" t="s">
        <v>280</v>
      </c>
      <c r="N83" t="s">
        <v>319</v>
      </c>
      <c r="O83" t="s">
        <v>282</v>
      </c>
      <c r="P83" t="s">
        <v>283</v>
      </c>
      <c r="Q83" t="s">
        <v>201</v>
      </c>
      <c r="R83" t="s">
        <v>342</v>
      </c>
      <c r="S83">
        <v>0</v>
      </c>
      <c r="T83">
        <v>0</v>
      </c>
      <c r="U83">
        <v>0</v>
      </c>
      <c r="V83">
        <v>0</v>
      </c>
      <c r="W83">
        <v>0</v>
      </c>
      <c r="X83">
        <v>2</v>
      </c>
      <c r="Y83">
        <v>0</v>
      </c>
      <c r="Z83">
        <v>0</v>
      </c>
      <c r="AA83">
        <v>0</v>
      </c>
      <c r="AB83">
        <v>0</v>
      </c>
      <c r="AC83">
        <v>0</v>
      </c>
      <c r="AD83">
        <v>2</v>
      </c>
      <c r="AE83">
        <v>0</v>
      </c>
      <c r="AF83">
        <v>0</v>
      </c>
      <c r="AG83">
        <v>0</v>
      </c>
      <c r="AH83">
        <v>0</v>
      </c>
      <c r="AI83">
        <v>0</v>
      </c>
      <c r="AJ83">
        <v>0</v>
      </c>
      <c r="AK83">
        <v>0</v>
      </c>
      <c r="AL83">
        <v>0</v>
      </c>
      <c r="AM83">
        <v>0</v>
      </c>
      <c r="AN83">
        <v>0</v>
      </c>
      <c r="AO83">
        <v>0</v>
      </c>
      <c r="AP83">
        <v>0</v>
      </c>
      <c r="AQ83">
        <v>0</v>
      </c>
      <c r="AR83">
        <v>0</v>
      </c>
      <c r="AS83">
        <v>0</v>
      </c>
      <c r="AT83">
        <v>0</v>
      </c>
      <c r="AU83" t="s">
        <v>191</v>
      </c>
      <c r="AV83" t="s">
        <v>311</v>
      </c>
      <c r="AY83">
        <v>77469</v>
      </c>
      <c r="AZ83">
        <v>48157675503</v>
      </c>
      <c r="BA83" t="s">
        <v>320</v>
      </c>
      <c r="BB83" t="s">
        <v>284</v>
      </c>
      <c r="BC83">
        <v>47843</v>
      </c>
      <c r="BD83">
        <v>8136</v>
      </c>
      <c r="BE83" t="s">
        <v>285</v>
      </c>
      <c r="BF83" t="s">
        <v>285</v>
      </c>
      <c r="BG83" t="s">
        <v>285</v>
      </c>
    </row>
    <row r="84" spans="1:59" x14ac:dyDescent="0.3">
      <c r="A84">
        <v>706667</v>
      </c>
      <c r="B84">
        <v>19157878</v>
      </c>
      <c r="C84">
        <v>2022</v>
      </c>
      <c r="D84" s="67">
        <v>44831</v>
      </c>
      <c r="E84">
        <v>15</v>
      </c>
      <c r="F84" t="s">
        <v>294</v>
      </c>
      <c r="G84" t="s">
        <v>317</v>
      </c>
      <c r="H84" t="s">
        <v>318</v>
      </c>
      <c r="I84" t="s">
        <v>296</v>
      </c>
      <c r="J84">
        <v>29.537594290000001</v>
      </c>
      <c r="K84">
        <v>-95.702747419999994</v>
      </c>
      <c r="L84" t="s">
        <v>279</v>
      </c>
      <c r="M84" t="s">
        <v>280</v>
      </c>
      <c r="N84" t="s">
        <v>319</v>
      </c>
      <c r="O84" t="s">
        <v>282</v>
      </c>
      <c r="P84" t="s">
        <v>283</v>
      </c>
      <c r="Q84" t="s">
        <v>204</v>
      </c>
      <c r="R84" t="s">
        <v>337</v>
      </c>
      <c r="S84">
        <v>0</v>
      </c>
      <c r="T84">
        <v>0</v>
      </c>
      <c r="U84">
        <v>0</v>
      </c>
      <c r="V84">
        <v>0</v>
      </c>
      <c r="W84">
        <v>0</v>
      </c>
      <c r="X84">
        <v>2</v>
      </c>
      <c r="Y84">
        <v>0</v>
      </c>
      <c r="Z84">
        <v>0</v>
      </c>
      <c r="AA84">
        <v>0</v>
      </c>
      <c r="AB84">
        <v>0</v>
      </c>
      <c r="AC84">
        <v>0</v>
      </c>
      <c r="AD84">
        <v>2</v>
      </c>
      <c r="AE84">
        <v>0</v>
      </c>
      <c r="AF84">
        <v>0</v>
      </c>
      <c r="AG84">
        <v>0</v>
      </c>
      <c r="AH84">
        <v>0</v>
      </c>
      <c r="AI84">
        <v>0</v>
      </c>
      <c r="AJ84">
        <v>0</v>
      </c>
      <c r="AK84">
        <v>0</v>
      </c>
      <c r="AL84">
        <v>0</v>
      </c>
      <c r="AM84">
        <v>0</v>
      </c>
      <c r="AN84">
        <v>0</v>
      </c>
      <c r="AO84">
        <v>0</v>
      </c>
      <c r="AP84">
        <v>0</v>
      </c>
      <c r="AQ84">
        <v>0</v>
      </c>
      <c r="AR84">
        <v>0</v>
      </c>
      <c r="AS84">
        <v>0</v>
      </c>
      <c r="AT84">
        <v>0</v>
      </c>
      <c r="AU84" t="s">
        <v>191</v>
      </c>
      <c r="AV84" t="s">
        <v>311</v>
      </c>
      <c r="AY84">
        <v>77469</v>
      </c>
      <c r="AZ84">
        <v>48157675502</v>
      </c>
      <c r="BA84" t="s">
        <v>320</v>
      </c>
      <c r="BB84" t="s">
        <v>284</v>
      </c>
      <c r="BC84">
        <v>47843</v>
      </c>
      <c r="BD84">
        <v>8136</v>
      </c>
      <c r="BE84" t="s">
        <v>285</v>
      </c>
      <c r="BF84" t="s">
        <v>285</v>
      </c>
      <c r="BG84" t="s">
        <v>285</v>
      </c>
    </row>
    <row r="85" spans="1:59" x14ac:dyDescent="0.3">
      <c r="A85">
        <v>719042</v>
      </c>
      <c r="B85">
        <v>19208596</v>
      </c>
      <c r="C85">
        <v>2022</v>
      </c>
      <c r="D85" s="67">
        <v>44867</v>
      </c>
      <c r="E85">
        <v>20</v>
      </c>
      <c r="F85" t="s">
        <v>276</v>
      </c>
      <c r="G85" t="s">
        <v>277</v>
      </c>
      <c r="H85" t="s">
        <v>318</v>
      </c>
      <c r="I85" t="s">
        <v>288</v>
      </c>
      <c r="J85">
        <v>29.53758745</v>
      </c>
      <c r="K85">
        <v>-95.702684910000002</v>
      </c>
      <c r="L85" t="s">
        <v>300</v>
      </c>
      <c r="M85" t="s">
        <v>298</v>
      </c>
      <c r="N85" t="s">
        <v>319</v>
      </c>
      <c r="O85" t="s">
        <v>282</v>
      </c>
      <c r="P85" t="s">
        <v>325</v>
      </c>
      <c r="Q85" t="s">
        <v>203</v>
      </c>
      <c r="R85" t="s">
        <v>358</v>
      </c>
      <c r="S85">
        <v>0</v>
      </c>
      <c r="T85">
        <v>1</v>
      </c>
      <c r="U85">
        <v>0</v>
      </c>
      <c r="V85">
        <v>0</v>
      </c>
      <c r="W85">
        <v>1</v>
      </c>
      <c r="X85">
        <v>1</v>
      </c>
      <c r="Y85">
        <v>0</v>
      </c>
      <c r="Z85">
        <v>0</v>
      </c>
      <c r="AA85">
        <v>1</v>
      </c>
      <c r="AB85">
        <v>0</v>
      </c>
      <c r="AC85">
        <v>0</v>
      </c>
      <c r="AD85">
        <v>1</v>
      </c>
      <c r="AE85">
        <v>1</v>
      </c>
      <c r="AF85">
        <v>0</v>
      </c>
      <c r="AG85">
        <v>0</v>
      </c>
      <c r="AH85">
        <v>0</v>
      </c>
      <c r="AI85">
        <v>0</v>
      </c>
      <c r="AJ85">
        <v>0</v>
      </c>
      <c r="AK85">
        <v>0</v>
      </c>
      <c r="AL85">
        <v>0</v>
      </c>
      <c r="AM85">
        <v>0</v>
      </c>
      <c r="AN85">
        <v>0</v>
      </c>
      <c r="AO85">
        <v>0</v>
      </c>
      <c r="AP85">
        <v>0</v>
      </c>
      <c r="AQ85">
        <v>0</v>
      </c>
      <c r="AR85">
        <v>0</v>
      </c>
      <c r="AS85">
        <v>0</v>
      </c>
      <c r="AT85">
        <v>0</v>
      </c>
      <c r="AU85" t="s">
        <v>191</v>
      </c>
      <c r="AV85" t="s">
        <v>311</v>
      </c>
      <c r="AY85">
        <v>77469</v>
      </c>
      <c r="AZ85">
        <v>48157675502</v>
      </c>
      <c r="BA85" t="s">
        <v>320</v>
      </c>
      <c r="BB85" t="s">
        <v>284</v>
      </c>
      <c r="BC85">
        <v>47843</v>
      </c>
      <c r="BD85">
        <v>8136</v>
      </c>
      <c r="BE85" t="s">
        <v>285</v>
      </c>
      <c r="BF85" t="s">
        <v>285</v>
      </c>
      <c r="BG85" t="s">
        <v>285</v>
      </c>
    </row>
    <row r="86" spans="1:59" x14ac:dyDescent="0.3">
      <c r="A86">
        <v>724453</v>
      </c>
      <c r="B86">
        <v>19229785</v>
      </c>
      <c r="C86">
        <v>2022</v>
      </c>
      <c r="D86" s="67">
        <v>44877</v>
      </c>
      <c r="E86">
        <v>19</v>
      </c>
      <c r="F86" t="s">
        <v>293</v>
      </c>
      <c r="G86" t="s">
        <v>317</v>
      </c>
      <c r="H86" t="s">
        <v>318</v>
      </c>
      <c r="I86" t="s">
        <v>329</v>
      </c>
      <c r="J86">
        <v>29.537582329999999</v>
      </c>
      <c r="K86">
        <v>-95.702638010000001</v>
      </c>
      <c r="L86" t="s">
        <v>297</v>
      </c>
      <c r="M86" t="s">
        <v>298</v>
      </c>
      <c r="N86" t="s">
        <v>319</v>
      </c>
      <c r="O86" t="s">
        <v>282</v>
      </c>
      <c r="P86" t="s">
        <v>306</v>
      </c>
      <c r="Q86" t="s">
        <v>201</v>
      </c>
      <c r="R86" t="s">
        <v>295</v>
      </c>
      <c r="S86">
        <v>0</v>
      </c>
      <c r="T86">
        <v>0</v>
      </c>
      <c r="U86">
        <v>1</v>
      </c>
      <c r="V86">
        <v>0</v>
      </c>
      <c r="W86">
        <v>1</v>
      </c>
      <c r="X86">
        <v>2</v>
      </c>
      <c r="Y86">
        <v>0</v>
      </c>
      <c r="Z86">
        <v>0</v>
      </c>
      <c r="AA86">
        <v>0</v>
      </c>
      <c r="AB86">
        <v>1</v>
      </c>
      <c r="AC86">
        <v>0</v>
      </c>
      <c r="AD86">
        <v>2</v>
      </c>
      <c r="AE86">
        <v>1</v>
      </c>
      <c r="AF86">
        <v>0</v>
      </c>
      <c r="AG86">
        <v>0</v>
      </c>
      <c r="AH86">
        <v>0</v>
      </c>
      <c r="AI86">
        <v>0</v>
      </c>
      <c r="AJ86">
        <v>0</v>
      </c>
      <c r="AK86">
        <v>0</v>
      </c>
      <c r="AL86">
        <v>0</v>
      </c>
      <c r="AM86">
        <v>0</v>
      </c>
      <c r="AN86">
        <v>0</v>
      </c>
      <c r="AO86">
        <v>0</v>
      </c>
      <c r="AP86">
        <v>0</v>
      </c>
      <c r="AQ86">
        <v>0</v>
      </c>
      <c r="AR86">
        <v>0</v>
      </c>
      <c r="AS86">
        <v>0</v>
      </c>
      <c r="AT86">
        <v>0</v>
      </c>
      <c r="AU86" t="s">
        <v>191</v>
      </c>
      <c r="AV86" t="s">
        <v>311</v>
      </c>
      <c r="AY86">
        <v>77469</v>
      </c>
      <c r="AZ86">
        <v>48157675503</v>
      </c>
      <c r="BA86" t="s">
        <v>320</v>
      </c>
      <c r="BB86" t="s">
        <v>284</v>
      </c>
      <c r="BC86">
        <v>47843</v>
      </c>
      <c r="BD86">
        <v>8136</v>
      </c>
      <c r="BE86" t="s">
        <v>285</v>
      </c>
      <c r="BF86" t="s">
        <v>285</v>
      </c>
      <c r="BG86" t="s">
        <v>285</v>
      </c>
    </row>
    <row r="87" spans="1:59" x14ac:dyDescent="0.3">
      <c r="A87">
        <v>728607</v>
      </c>
      <c r="B87">
        <v>19246591</v>
      </c>
      <c r="C87">
        <v>2022</v>
      </c>
      <c r="D87" s="67">
        <v>44887</v>
      </c>
      <c r="E87">
        <v>18</v>
      </c>
      <c r="F87" t="s">
        <v>294</v>
      </c>
      <c r="G87" t="s">
        <v>277</v>
      </c>
      <c r="H87" t="s">
        <v>328</v>
      </c>
      <c r="I87" t="s">
        <v>341</v>
      </c>
      <c r="J87">
        <v>29.53773374</v>
      </c>
      <c r="K87">
        <v>-95.702674959999996</v>
      </c>
      <c r="L87" t="s">
        <v>279</v>
      </c>
      <c r="M87" t="s">
        <v>298</v>
      </c>
      <c r="N87" t="s">
        <v>319</v>
      </c>
      <c r="O87" t="s">
        <v>282</v>
      </c>
      <c r="P87" t="s">
        <v>283</v>
      </c>
      <c r="Q87" t="s">
        <v>203</v>
      </c>
      <c r="R87" t="s">
        <v>292</v>
      </c>
      <c r="S87">
        <v>0</v>
      </c>
      <c r="T87">
        <v>0</v>
      </c>
      <c r="U87">
        <v>0</v>
      </c>
      <c r="V87">
        <v>0</v>
      </c>
      <c r="W87">
        <v>0</v>
      </c>
      <c r="X87">
        <v>2</v>
      </c>
      <c r="Y87">
        <v>1</v>
      </c>
      <c r="Z87">
        <v>0</v>
      </c>
      <c r="AA87">
        <v>0</v>
      </c>
      <c r="AB87">
        <v>0</v>
      </c>
      <c r="AC87">
        <v>0</v>
      </c>
      <c r="AD87">
        <v>2</v>
      </c>
      <c r="AE87">
        <v>0</v>
      </c>
      <c r="AF87">
        <v>1</v>
      </c>
      <c r="AG87">
        <v>0</v>
      </c>
      <c r="AH87">
        <v>0</v>
      </c>
      <c r="AI87">
        <v>0</v>
      </c>
      <c r="AJ87">
        <v>0</v>
      </c>
      <c r="AK87">
        <v>0</v>
      </c>
      <c r="AL87">
        <v>0</v>
      </c>
      <c r="AM87">
        <v>0</v>
      </c>
      <c r="AN87">
        <v>0</v>
      </c>
      <c r="AO87">
        <v>0</v>
      </c>
      <c r="AP87">
        <v>0</v>
      </c>
      <c r="AQ87">
        <v>0</v>
      </c>
      <c r="AR87">
        <v>0</v>
      </c>
      <c r="AS87">
        <v>0</v>
      </c>
      <c r="AT87">
        <v>0</v>
      </c>
      <c r="AU87" t="s">
        <v>191</v>
      </c>
      <c r="AV87" t="s">
        <v>311</v>
      </c>
      <c r="AY87">
        <v>77469</v>
      </c>
      <c r="AZ87">
        <v>48157674604</v>
      </c>
      <c r="BA87" t="s">
        <v>320</v>
      </c>
      <c r="BB87" t="s">
        <v>284</v>
      </c>
      <c r="BC87">
        <v>47843</v>
      </c>
      <c r="BD87">
        <v>8136</v>
      </c>
      <c r="BE87" t="s">
        <v>285</v>
      </c>
      <c r="BF87" t="s">
        <v>285</v>
      </c>
      <c r="BG87" t="s">
        <v>285</v>
      </c>
    </row>
    <row r="88" spans="1:59" x14ac:dyDescent="0.3">
      <c r="A88">
        <v>728620</v>
      </c>
      <c r="B88">
        <v>19246621</v>
      </c>
      <c r="C88">
        <v>2022</v>
      </c>
      <c r="D88" s="67">
        <v>44887</v>
      </c>
      <c r="E88">
        <v>18</v>
      </c>
      <c r="F88" t="s">
        <v>294</v>
      </c>
      <c r="G88" t="s">
        <v>277</v>
      </c>
      <c r="H88" t="s">
        <v>328</v>
      </c>
      <c r="I88" t="s">
        <v>290</v>
      </c>
      <c r="J88">
        <v>29.53774172</v>
      </c>
      <c r="K88">
        <v>-95.702674459999997</v>
      </c>
      <c r="L88" t="s">
        <v>279</v>
      </c>
      <c r="M88" t="s">
        <v>298</v>
      </c>
      <c r="N88" t="s">
        <v>319</v>
      </c>
      <c r="O88" t="s">
        <v>282</v>
      </c>
      <c r="P88" t="s">
        <v>283</v>
      </c>
      <c r="Q88" t="s">
        <v>204</v>
      </c>
      <c r="R88" t="s">
        <v>292</v>
      </c>
      <c r="S88">
        <v>0</v>
      </c>
      <c r="T88">
        <v>0</v>
      </c>
      <c r="U88">
        <v>0</v>
      </c>
      <c r="V88">
        <v>0</v>
      </c>
      <c r="W88">
        <v>0</v>
      </c>
      <c r="X88">
        <v>4</v>
      </c>
      <c r="Y88">
        <v>0</v>
      </c>
      <c r="Z88">
        <v>0</v>
      </c>
      <c r="AA88">
        <v>0</v>
      </c>
      <c r="AB88">
        <v>0</v>
      </c>
      <c r="AC88">
        <v>0</v>
      </c>
      <c r="AD88">
        <v>4</v>
      </c>
      <c r="AE88">
        <v>0</v>
      </c>
      <c r="AF88">
        <v>0</v>
      </c>
      <c r="AG88">
        <v>0</v>
      </c>
      <c r="AH88">
        <v>0</v>
      </c>
      <c r="AI88">
        <v>0</v>
      </c>
      <c r="AJ88">
        <v>0</v>
      </c>
      <c r="AK88">
        <v>0</v>
      </c>
      <c r="AL88">
        <v>0</v>
      </c>
      <c r="AM88">
        <v>0</v>
      </c>
      <c r="AN88">
        <v>0</v>
      </c>
      <c r="AO88">
        <v>0</v>
      </c>
      <c r="AP88">
        <v>0</v>
      </c>
      <c r="AQ88">
        <v>0</v>
      </c>
      <c r="AR88">
        <v>0</v>
      </c>
      <c r="AS88">
        <v>0</v>
      </c>
      <c r="AT88">
        <v>0</v>
      </c>
      <c r="AU88" t="s">
        <v>191</v>
      </c>
      <c r="AV88" t="s">
        <v>311</v>
      </c>
      <c r="AY88">
        <v>77469</v>
      </c>
      <c r="AZ88">
        <v>48157674604</v>
      </c>
      <c r="BA88" t="s">
        <v>320</v>
      </c>
      <c r="BB88" t="s">
        <v>284</v>
      </c>
      <c r="BC88">
        <v>47843</v>
      </c>
      <c r="BD88">
        <v>8136</v>
      </c>
      <c r="BE88" t="s">
        <v>285</v>
      </c>
      <c r="BF88" t="s">
        <v>285</v>
      </c>
      <c r="BG88" t="s">
        <v>285</v>
      </c>
    </row>
    <row r="89" spans="1:59" x14ac:dyDescent="0.3">
      <c r="A89">
        <v>732845</v>
      </c>
      <c r="B89">
        <v>19263913</v>
      </c>
      <c r="C89">
        <v>2022</v>
      </c>
      <c r="D89" s="67">
        <v>44896</v>
      </c>
      <c r="E89">
        <v>19</v>
      </c>
      <c r="F89" t="s">
        <v>286</v>
      </c>
      <c r="G89" t="s">
        <v>317</v>
      </c>
      <c r="H89" t="s">
        <v>318</v>
      </c>
      <c r="I89" t="s">
        <v>278</v>
      </c>
      <c r="J89">
        <v>29.53758745</v>
      </c>
      <c r="K89">
        <v>-95.702684910000002</v>
      </c>
      <c r="L89" t="s">
        <v>279</v>
      </c>
      <c r="M89" t="s">
        <v>333</v>
      </c>
      <c r="N89" t="s">
        <v>319</v>
      </c>
      <c r="O89" t="s">
        <v>282</v>
      </c>
      <c r="P89" t="s">
        <v>283</v>
      </c>
      <c r="Q89" t="s">
        <v>201</v>
      </c>
      <c r="R89" t="s">
        <v>295</v>
      </c>
      <c r="S89">
        <v>0</v>
      </c>
      <c r="T89">
        <v>0</v>
      </c>
      <c r="U89">
        <v>0</v>
      </c>
      <c r="V89">
        <v>0</v>
      </c>
      <c r="W89">
        <v>0</v>
      </c>
      <c r="X89">
        <v>1</v>
      </c>
      <c r="Y89">
        <v>1</v>
      </c>
      <c r="Z89">
        <v>0</v>
      </c>
      <c r="AA89">
        <v>0</v>
      </c>
      <c r="AB89">
        <v>0</v>
      </c>
      <c r="AC89">
        <v>0</v>
      </c>
      <c r="AD89">
        <v>1</v>
      </c>
      <c r="AE89">
        <v>0</v>
      </c>
      <c r="AF89">
        <v>1</v>
      </c>
      <c r="AG89">
        <v>0</v>
      </c>
      <c r="AH89">
        <v>0</v>
      </c>
      <c r="AI89">
        <v>0</v>
      </c>
      <c r="AJ89">
        <v>0</v>
      </c>
      <c r="AK89">
        <v>0</v>
      </c>
      <c r="AL89">
        <v>0</v>
      </c>
      <c r="AM89">
        <v>0</v>
      </c>
      <c r="AN89">
        <v>0</v>
      </c>
      <c r="AO89">
        <v>0</v>
      </c>
      <c r="AP89">
        <v>0</v>
      </c>
      <c r="AQ89">
        <v>0</v>
      </c>
      <c r="AR89">
        <v>0</v>
      </c>
      <c r="AS89">
        <v>0</v>
      </c>
      <c r="AT89">
        <v>0</v>
      </c>
      <c r="AU89" t="s">
        <v>191</v>
      </c>
      <c r="AV89" t="s">
        <v>311</v>
      </c>
      <c r="AY89">
        <v>77469</v>
      </c>
      <c r="AZ89">
        <v>48157675502</v>
      </c>
      <c r="BA89" t="s">
        <v>320</v>
      </c>
      <c r="BB89" t="s">
        <v>284</v>
      </c>
      <c r="BC89">
        <v>47843</v>
      </c>
      <c r="BD89">
        <v>8136</v>
      </c>
      <c r="BE89" t="s">
        <v>285</v>
      </c>
      <c r="BF89" t="s">
        <v>285</v>
      </c>
      <c r="BG89" t="s">
        <v>285</v>
      </c>
    </row>
    <row r="90" spans="1:59" x14ac:dyDescent="0.3">
      <c r="A90">
        <v>736208</v>
      </c>
      <c r="B90">
        <v>19277153</v>
      </c>
      <c r="C90">
        <v>2022</v>
      </c>
      <c r="D90" s="67">
        <v>44901</v>
      </c>
      <c r="E90">
        <v>15</v>
      </c>
      <c r="F90" t="s">
        <v>294</v>
      </c>
      <c r="G90" t="s">
        <v>317</v>
      </c>
      <c r="H90" t="s">
        <v>321</v>
      </c>
      <c r="I90" t="s">
        <v>290</v>
      </c>
      <c r="J90">
        <v>29.53756593</v>
      </c>
      <c r="K90">
        <v>-95.702488329999994</v>
      </c>
      <c r="L90" t="s">
        <v>297</v>
      </c>
      <c r="M90" t="s">
        <v>280</v>
      </c>
      <c r="N90" t="s">
        <v>319</v>
      </c>
      <c r="O90" t="s">
        <v>282</v>
      </c>
      <c r="P90" t="s">
        <v>283</v>
      </c>
      <c r="Q90" t="s">
        <v>201</v>
      </c>
      <c r="R90" t="s">
        <v>352</v>
      </c>
      <c r="S90">
        <v>0</v>
      </c>
      <c r="T90">
        <v>0</v>
      </c>
      <c r="U90">
        <v>0</v>
      </c>
      <c r="V90">
        <v>0</v>
      </c>
      <c r="W90">
        <v>0</v>
      </c>
      <c r="X90">
        <v>2</v>
      </c>
      <c r="Y90">
        <v>0</v>
      </c>
      <c r="Z90">
        <v>0</v>
      </c>
      <c r="AA90">
        <v>0</v>
      </c>
      <c r="AB90">
        <v>0</v>
      </c>
      <c r="AC90">
        <v>0</v>
      </c>
      <c r="AD90">
        <v>2</v>
      </c>
      <c r="AE90">
        <v>0</v>
      </c>
      <c r="AF90">
        <v>0</v>
      </c>
      <c r="AG90">
        <v>0</v>
      </c>
      <c r="AH90">
        <v>0</v>
      </c>
      <c r="AI90">
        <v>0</v>
      </c>
      <c r="AJ90">
        <v>0</v>
      </c>
      <c r="AK90">
        <v>0</v>
      </c>
      <c r="AL90">
        <v>0</v>
      </c>
      <c r="AM90">
        <v>0</v>
      </c>
      <c r="AN90">
        <v>0</v>
      </c>
      <c r="AO90">
        <v>0</v>
      </c>
      <c r="AP90">
        <v>0</v>
      </c>
      <c r="AQ90">
        <v>0</v>
      </c>
      <c r="AR90">
        <v>0</v>
      </c>
      <c r="AS90">
        <v>0</v>
      </c>
      <c r="AT90">
        <v>0</v>
      </c>
      <c r="AU90" t="s">
        <v>191</v>
      </c>
      <c r="AV90" t="s">
        <v>311</v>
      </c>
      <c r="AY90">
        <v>77469</v>
      </c>
      <c r="AZ90">
        <v>48157675503</v>
      </c>
      <c r="BA90" t="s">
        <v>320</v>
      </c>
      <c r="BB90" t="s">
        <v>284</v>
      </c>
      <c r="BC90">
        <v>47843</v>
      </c>
      <c r="BD90">
        <v>8136</v>
      </c>
      <c r="BE90" t="s">
        <v>285</v>
      </c>
      <c r="BF90" t="s">
        <v>285</v>
      </c>
      <c r="BG90" t="s">
        <v>285</v>
      </c>
    </row>
    <row r="91" spans="1:59" x14ac:dyDescent="0.3">
      <c r="A91">
        <v>739548</v>
      </c>
      <c r="B91">
        <v>19290939</v>
      </c>
      <c r="C91">
        <v>2022</v>
      </c>
      <c r="D91" s="67">
        <v>44912</v>
      </c>
      <c r="E91">
        <v>20</v>
      </c>
      <c r="F91" t="s">
        <v>293</v>
      </c>
      <c r="G91" t="s">
        <v>277</v>
      </c>
      <c r="H91" t="s">
        <v>359</v>
      </c>
      <c r="I91" t="s">
        <v>288</v>
      </c>
      <c r="J91">
        <v>29.540128979999999</v>
      </c>
      <c r="K91">
        <v>-95.701477400000002</v>
      </c>
      <c r="L91" t="s">
        <v>279</v>
      </c>
      <c r="M91" t="s">
        <v>298</v>
      </c>
      <c r="N91" t="s">
        <v>319</v>
      </c>
      <c r="O91" t="s">
        <v>282</v>
      </c>
      <c r="P91" t="s">
        <v>283</v>
      </c>
      <c r="Q91" t="s">
        <v>201</v>
      </c>
      <c r="R91" t="s">
        <v>295</v>
      </c>
      <c r="S91">
        <v>0</v>
      </c>
      <c r="T91">
        <v>0</v>
      </c>
      <c r="U91">
        <v>0</v>
      </c>
      <c r="V91">
        <v>0</v>
      </c>
      <c r="W91">
        <v>0</v>
      </c>
      <c r="X91">
        <v>3</v>
      </c>
      <c r="Y91">
        <v>1</v>
      </c>
      <c r="Z91">
        <v>0</v>
      </c>
      <c r="AA91">
        <v>0</v>
      </c>
      <c r="AB91">
        <v>0</v>
      </c>
      <c r="AC91">
        <v>0</v>
      </c>
      <c r="AD91">
        <v>3</v>
      </c>
      <c r="AE91">
        <v>0</v>
      </c>
      <c r="AF91">
        <v>1</v>
      </c>
      <c r="AG91">
        <v>0</v>
      </c>
      <c r="AH91">
        <v>0</v>
      </c>
      <c r="AI91">
        <v>0</v>
      </c>
      <c r="AJ91">
        <v>0</v>
      </c>
      <c r="AK91">
        <v>0</v>
      </c>
      <c r="AL91">
        <v>0</v>
      </c>
      <c r="AM91">
        <v>0</v>
      </c>
      <c r="AN91">
        <v>0</v>
      </c>
      <c r="AO91">
        <v>0</v>
      </c>
      <c r="AP91">
        <v>0</v>
      </c>
      <c r="AQ91">
        <v>0</v>
      </c>
      <c r="AR91">
        <v>0</v>
      </c>
      <c r="AS91">
        <v>0</v>
      </c>
      <c r="AT91">
        <v>0</v>
      </c>
      <c r="AU91" t="s">
        <v>191</v>
      </c>
      <c r="AV91" t="s">
        <v>311</v>
      </c>
      <c r="AY91">
        <v>77469</v>
      </c>
      <c r="AZ91">
        <v>48157674604</v>
      </c>
      <c r="BA91" t="s">
        <v>320</v>
      </c>
      <c r="BB91" t="s">
        <v>284</v>
      </c>
      <c r="BC91">
        <v>48063</v>
      </c>
      <c r="BD91">
        <v>8136</v>
      </c>
      <c r="BE91" t="s">
        <v>285</v>
      </c>
      <c r="BF91" t="s">
        <v>285</v>
      </c>
      <c r="BG91" t="s">
        <v>285</v>
      </c>
    </row>
    <row r="1327" customFormat="1"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x14ac:dyDescent="0.3"/>
  <sheetData>
    <row r="1" s="81" customFormat="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x14ac:dyDescent="0.3"/>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x14ac:dyDescent="0.3">
      <c r="B1" t="s">
        <v>161</v>
      </c>
    </row>
    <row r="3" spans="2:7" x14ac:dyDescent="0.3">
      <c r="B3" s="34" t="s">
        <v>57</v>
      </c>
      <c r="C3" s="34" t="s">
        <v>56</v>
      </c>
      <c r="D3" s="34" t="s">
        <v>58</v>
      </c>
      <c r="E3" s="34" t="s">
        <v>115</v>
      </c>
      <c r="F3" s="56" t="s">
        <v>120</v>
      </c>
      <c r="G3" s="51" t="s">
        <v>162</v>
      </c>
    </row>
    <row r="4" spans="2:7" ht="28.8" x14ac:dyDescent="0.3">
      <c r="B4" s="35" t="s">
        <v>100</v>
      </c>
      <c r="C4" s="37">
        <v>101</v>
      </c>
      <c r="D4" s="38">
        <v>0.2</v>
      </c>
      <c r="E4" s="37">
        <v>6</v>
      </c>
      <c r="F4" s="52" t="s">
        <v>183</v>
      </c>
      <c r="G4" s="39" t="s">
        <v>121</v>
      </c>
    </row>
    <row r="5" spans="2:7" x14ac:dyDescent="0.3">
      <c r="B5" s="35" t="s">
        <v>90</v>
      </c>
      <c r="C5" s="37">
        <v>105</v>
      </c>
      <c r="D5" s="40">
        <v>0.14000000000000001</v>
      </c>
      <c r="E5" s="37">
        <v>10</v>
      </c>
      <c r="F5" s="57" t="s">
        <v>122</v>
      </c>
      <c r="G5" s="39" t="s">
        <v>122</v>
      </c>
    </row>
    <row r="6" spans="2:7" ht="28.8" x14ac:dyDescent="0.3">
      <c r="B6" s="35" t="s">
        <v>99</v>
      </c>
      <c r="C6" s="37">
        <v>107</v>
      </c>
      <c r="D6" s="38">
        <v>0.35</v>
      </c>
      <c r="E6" s="37">
        <v>10</v>
      </c>
      <c r="F6" s="52" t="s">
        <v>123</v>
      </c>
      <c r="G6" s="39" t="s">
        <v>124</v>
      </c>
    </row>
    <row r="7" spans="2:7" ht="28.8" x14ac:dyDescent="0.3">
      <c r="B7" s="35" t="s">
        <v>75</v>
      </c>
      <c r="C7" s="37">
        <v>108</v>
      </c>
      <c r="D7" s="38">
        <v>0.24</v>
      </c>
      <c r="E7" s="37">
        <v>10</v>
      </c>
      <c r="F7" s="52" t="s">
        <v>123</v>
      </c>
      <c r="G7" s="39" t="s">
        <v>124</v>
      </c>
    </row>
    <row r="8" spans="2:7" x14ac:dyDescent="0.3">
      <c r="B8" s="35" t="s">
        <v>95</v>
      </c>
      <c r="C8" s="37">
        <v>110</v>
      </c>
      <c r="D8" s="38">
        <v>0.34</v>
      </c>
      <c r="E8" s="37">
        <v>10</v>
      </c>
      <c r="F8" s="57" t="s">
        <v>125</v>
      </c>
      <c r="G8" s="39" t="s">
        <v>125</v>
      </c>
    </row>
    <row r="9" spans="2:7" x14ac:dyDescent="0.3">
      <c r="B9" s="35" t="s">
        <v>101</v>
      </c>
      <c r="C9" s="37">
        <v>111</v>
      </c>
      <c r="D9" s="38">
        <v>0.1</v>
      </c>
      <c r="E9" s="37">
        <v>10</v>
      </c>
      <c r="F9" s="52" t="s">
        <v>123</v>
      </c>
      <c r="G9" s="39" t="s">
        <v>126</v>
      </c>
    </row>
    <row r="10" spans="2:7" x14ac:dyDescent="0.3">
      <c r="B10" s="35" t="s">
        <v>87</v>
      </c>
      <c r="C10" s="37">
        <v>113</v>
      </c>
      <c r="D10" s="40">
        <v>0.12</v>
      </c>
      <c r="E10" s="37">
        <v>2</v>
      </c>
      <c r="F10" s="52" t="s">
        <v>183</v>
      </c>
      <c r="G10" s="39" t="s">
        <v>128</v>
      </c>
    </row>
    <row r="11" spans="2:7" x14ac:dyDescent="0.3">
      <c r="B11" s="35" t="s">
        <v>97</v>
      </c>
      <c r="C11" s="37">
        <v>114</v>
      </c>
      <c r="D11" s="38">
        <v>0.2</v>
      </c>
      <c r="E11" s="37">
        <v>5</v>
      </c>
      <c r="F11" s="52" t="s">
        <v>183</v>
      </c>
      <c r="G11" s="39" t="s">
        <v>126</v>
      </c>
    </row>
    <row r="12" spans="2:7" ht="28.8" x14ac:dyDescent="0.3">
      <c r="B12" s="35" t="s">
        <v>104</v>
      </c>
      <c r="C12" s="37">
        <v>118</v>
      </c>
      <c r="D12" s="38">
        <v>0.25</v>
      </c>
      <c r="E12" s="37">
        <v>10</v>
      </c>
      <c r="F12" s="52" t="s">
        <v>125</v>
      </c>
      <c r="G12" s="39" t="s">
        <v>129</v>
      </c>
    </row>
    <row r="13" spans="2:7" x14ac:dyDescent="0.3">
      <c r="B13" s="36" t="s">
        <v>146</v>
      </c>
      <c r="C13" s="37">
        <v>119</v>
      </c>
      <c r="D13" s="38">
        <v>0.2</v>
      </c>
      <c r="E13" s="37">
        <v>6</v>
      </c>
      <c r="F13" s="52" t="s">
        <v>183</v>
      </c>
      <c r="G13" s="39" t="s">
        <v>130</v>
      </c>
    </row>
    <row r="14" spans="2:7" ht="28.8" x14ac:dyDescent="0.3">
      <c r="B14" s="36" t="s">
        <v>79</v>
      </c>
      <c r="C14" s="37">
        <v>122</v>
      </c>
      <c r="D14" s="38">
        <v>0.1</v>
      </c>
      <c r="E14" s="37">
        <v>10</v>
      </c>
      <c r="F14" s="57" t="s">
        <v>123</v>
      </c>
      <c r="G14" s="39" t="s">
        <v>123</v>
      </c>
    </row>
    <row r="15" spans="2:7" ht="28.8" x14ac:dyDescent="0.3">
      <c r="B15" s="36" t="s">
        <v>78</v>
      </c>
      <c r="C15" s="37">
        <v>123</v>
      </c>
      <c r="D15" s="38">
        <v>0.1</v>
      </c>
      <c r="E15" s="37">
        <v>10</v>
      </c>
      <c r="F15" s="52" t="s">
        <v>183</v>
      </c>
      <c r="G15" s="39" t="s">
        <v>131</v>
      </c>
    </row>
    <row r="16" spans="2:7" ht="28.8" x14ac:dyDescent="0.3">
      <c r="B16" s="36" t="s">
        <v>82</v>
      </c>
      <c r="C16" s="37">
        <v>124</v>
      </c>
      <c r="D16" s="38">
        <v>0.27</v>
      </c>
      <c r="E16" s="37">
        <v>10</v>
      </c>
      <c r="F16" s="57" t="s">
        <v>123</v>
      </c>
      <c r="G16" s="39" t="s">
        <v>123</v>
      </c>
    </row>
    <row r="17" spans="2:7" ht="28.8" x14ac:dyDescent="0.3">
      <c r="B17" s="35" t="s">
        <v>81</v>
      </c>
      <c r="C17" s="37">
        <v>125</v>
      </c>
      <c r="D17" s="40">
        <v>0.15</v>
      </c>
      <c r="E17" s="37">
        <v>10</v>
      </c>
      <c r="F17" s="52" t="s">
        <v>183</v>
      </c>
      <c r="G17" s="39" t="s">
        <v>135</v>
      </c>
    </row>
    <row r="18" spans="2:7" ht="28.8" x14ac:dyDescent="0.3">
      <c r="B18" s="36" t="s">
        <v>84</v>
      </c>
      <c r="C18" s="37">
        <v>128</v>
      </c>
      <c r="D18" s="38">
        <v>0.05</v>
      </c>
      <c r="E18" s="37">
        <v>6</v>
      </c>
      <c r="F18" s="57" t="s">
        <v>123</v>
      </c>
      <c r="G18" s="39" t="s">
        <v>123</v>
      </c>
    </row>
    <row r="19" spans="2:7" ht="28.8" x14ac:dyDescent="0.3">
      <c r="B19" s="36" t="s">
        <v>83</v>
      </c>
      <c r="C19" s="37">
        <v>130</v>
      </c>
      <c r="D19" s="40">
        <v>0.05</v>
      </c>
      <c r="E19" s="37">
        <v>6</v>
      </c>
      <c r="F19" s="52" t="s">
        <v>183</v>
      </c>
      <c r="G19" s="39" t="s">
        <v>131</v>
      </c>
    </row>
    <row r="20" spans="2:7" x14ac:dyDescent="0.3">
      <c r="B20" s="35" t="s">
        <v>73</v>
      </c>
      <c r="C20" s="37">
        <v>131</v>
      </c>
      <c r="D20" s="38">
        <v>0.1</v>
      </c>
      <c r="E20" s="37">
        <v>10</v>
      </c>
      <c r="F20" s="57" t="s">
        <v>132</v>
      </c>
      <c r="G20" s="39" t="s">
        <v>132</v>
      </c>
    </row>
    <row r="21" spans="2:7" x14ac:dyDescent="0.3">
      <c r="B21" s="35" t="s">
        <v>80</v>
      </c>
      <c r="C21" s="37">
        <v>132</v>
      </c>
      <c r="D21" s="38">
        <v>0.1</v>
      </c>
      <c r="E21" s="37">
        <v>10</v>
      </c>
      <c r="F21" s="57"/>
      <c r="G21" s="39"/>
    </row>
    <row r="22" spans="2:7" x14ac:dyDescent="0.3">
      <c r="B22" s="35" t="s">
        <v>74</v>
      </c>
      <c r="C22" s="37">
        <v>133</v>
      </c>
      <c r="D22" s="38">
        <v>0.05</v>
      </c>
      <c r="E22" s="37">
        <v>5</v>
      </c>
      <c r="F22" s="52" t="s">
        <v>183</v>
      </c>
      <c r="G22" s="39" t="s">
        <v>126</v>
      </c>
    </row>
    <row r="23" spans="2:7" ht="28.8" x14ac:dyDescent="0.3">
      <c r="B23" s="35" t="s">
        <v>147</v>
      </c>
      <c r="C23" s="37">
        <v>136</v>
      </c>
      <c r="D23" s="38">
        <v>0.35</v>
      </c>
      <c r="E23" s="37">
        <v>5</v>
      </c>
      <c r="F23" s="52" t="s">
        <v>183</v>
      </c>
      <c r="G23" s="39" t="s">
        <v>131</v>
      </c>
    </row>
    <row r="24" spans="2:7" ht="28.8" x14ac:dyDescent="0.3">
      <c r="B24" s="35" t="s">
        <v>148</v>
      </c>
      <c r="C24" s="37">
        <v>137</v>
      </c>
      <c r="D24" s="38">
        <v>0.25</v>
      </c>
      <c r="E24" s="37">
        <v>10</v>
      </c>
      <c r="F24" s="52" t="s">
        <v>183</v>
      </c>
      <c r="G24" s="39" t="s">
        <v>131</v>
      </c>
    </row>
    <row r="25" spans="2:7" ht="28.8" x14ac:dyDescent="0.3">
      <c r="B25" s="35" t="s">
        <v>149</v>
      </c>
      <c r="C25" s="37">
        <v>138</v>
      </c>
      <c r="D25" s="38">
        <v>0.41</v>
      </c>
      <c r="E25" s="37">
        <v>10</v>
      </c>
      <c r="F25" s="57" t="s">
        <v>123</v>
      </c>
      <c r="G25" s="39" t="s">
        <v>151</v>
      </c>
    </row>
    <row r="26" spans="2:7" ht="28.8" x14ac:dyDescent="0.3">
      <c r="B26" s="35" t="s">
        <v>150</v>
      </c>
      <c r="C26" s="37">
        <v>139</v>
      </c>
      <c r="D26" s="38">
        <v>0.12</v>
      </c>
      <c r="E26" s="37">
        <v>7</v>
      </c>
      <c r="F26" s="52" t="s">
        <v>183</v>
      </c>
      <c r="G26" s="39" t="s">
        <v>131</v>
      </c>
    </row>
    <row r="27" spans="2:7" x14ac:dyDescent="0.3">
      <c r="B27" s="35" t="s">
        <v>91</v>
      </c>
      <c r="C27" s="37">
        <v>201</v>
      </c>
      <c r="D27" s="38">
        <v>0.75</v>
      </c>
      <c r="E27" s="37">
        <v>15</v>
      </c>
      <c r="F27" s="52" t="s">
        <v>183</v>
      </c>
      <c r="G27" s="39" t="s">
        <v>130</v>
      </c>
    </row>
    <row r="28" spans="2:7" ht="43.2" x14ac:dyDescent="0.3">
      <c r="B28" s="35" t="s">
        <v>96</v>
      </c>
      <c r="C28" s="37">
        <v>203</v>
      </c>
      <c r="D28" s="38">
        <v>0.25</v>
      </c>
      <c r="E28" s="37">
        <v>20</v>
      </c>
      <c r="F28" s="52" t="s">
        <v>183</v>
      </c>
      <c r="G28" s="39" t="s">
        <v>133</v>
      </c>
    </row>
    <row r="29" spans="2:7" x14ac:dyDescent="0.3">
      <c r="B29" s="36" t="s">
        <v>70</v>
      </c>
      <c r="C29" s="37">
        <v>204</v>
      </c>
      <c r="D29" s="38">
        <v>0.05</v>
      </c>
      <c r="E29" s="37">
        <v>20</v>
      </c>
      <c r="F29" s="52" t="s">
        <v>183</v>
      </c>
      <c r="G29" s="39" t="s">
        <v>127</v>
      </c>
    </row>
    <row r="30" spans="2:7" x14ac:dyDescent="0.3">
      <c r="B30" s="35" t="s">
        <v>108</v>
      </c>
      <c r="C30" s="37">
        <v>209</v>
      </c>
      <c r="D30" s="40">
        <v>0.5</v>
      </c>
      <c r="E30" s="37">
        <v>20</v>
      </c>
      <c r="F30" s="52" t="s">
        <v>183</v>
      </c>
      <c r="G30" s="39" t="s">
        <v>127</v>
      </c>
    </row>
    <row r="31" spans="2:7" x14ac:dyDescent="0.3">
      <c r="B31" s="35" t="s">
        <v>89</v>
      </c>
      <c r="C31" s="37">
        <v>217</v>
      </c>
      <c r="D31" s="38">
        <v>0.6</v>
      </c>
      <c r="E31" s="37">
        <v>10</v>
      </c>
      <c r="F31" s="57" t="s">
        <v>134</v>
      </c>
      <c r="G31" s="39" t="s">
        <v>134</v>
      </c>
    </row>
    <row r="32" spans="2:7" ht="28.8" x14ac:dyDescent="0.3">
      <c r="B32" s="35" t="s">
        <v>109</v>
      </c>
      <c r="C32" s="37">
        <v>218</v>
      </c>
      <c r="D32" s="38">
        <v>0.55000000000000004</v>
      </c>
      <c r="E32" s="37">
        <v>20</v>
      </c>
      <c r="F32" s="52" t="s">
        <v>183</v>
      </c>
      <c r="G32" s="39" t="s">
        <v>131</v>
      </c>
    </row>
    <row r="33" spans="2:7" x14ac:dyDescent="0.3">
      <c r="B33" s="35" t="s">
        <v>105</v>
      </c>
      <c r="C33" s="37">
        <v>303</v>
      </c>
      <c r="D33" s="38">
        <v>0.3</v>
      </c>
      <c r="E33" s="37">
        <v>10</v>
      </c>
      <c r="F33" s="52" t="s">
        <v>183</v>
      </c>
      <c r="G33" s="39" t="s">
        <v>136</v>
      </c>
    </row>
    <row r="34" spans="2:7" x14ac:dyDescent="0.3">
      <c r="B34" s="36" t="s">
        <v>106</v>
      </c>
      <c r="C34" s="37">
        <v>304</v>
      </c>
      <c r="D34" s="38">
        <v>0.49</v>
      </c>
      <c r="E34" s="37">
        <v>15</v>
      </c>
      <c r="F34" s="52" t="s">
        <v>183</v>
      </c>
      <c r="G34" s="39" t="s">
        <v>137</v>
      </c>
    </row>
    <row r="35" spans="2:7" x14ac:dyDescent="0.3">
      <c r="B35" s="35" t="s">
        <v>107</v>
      </c>
      <c r="C35" s="37">
        <v>305</v>
      </c>
      <c r="D35" s="40">
        <v>0.13</v>
      </c>
      <c r="E35" s="37">
        <v>15</v>
      </c>
      <c r="F35" s="57" t="s">
        <v>123</v>
      </c>
      <c r="G35" s="39" t="s">
        <v>197</v>
      </c>
    </row>
    <row r="36" spans="2:7" x14ac:dyDescent="0.3">
      <c r="B36" s="35" t="s">
        <v>153</v>
      </c>
      <c r="C36" s="37">
        <v>306</v>
      </c>
      <c r="D36" s="40">
        <v>0.45</v>
      </c>
      <c r="E36" s="37">
        <v>5</v>
      </c>
      <c r="F36" s="52" t="s">
        <v>183</v>
      </c>
      <c r="G36" s="39" t="s">
        <v>152</v>
      </c>
    </row>
    <row r="37" spans="2:7" x14ac:dyDescent="0.3">
      <c r="B37" s="35" t="s">
        <v>154</v>
      </c>
      <c r="C37" s="37">
        <v>307</v>
      </c>
      <c r="D37" s="40">
        <v>0.2</v>
      </c>
      <c r="E37" s="37">
        <v>5</v>
      </c>
      <c r="F37" s="57" t="s">
        <v>123</v>
      </c>
      <c r="G37" s="39" t="s">
        <v>123</v>
      </c>
    </row>
    <row r="38" spans="2:7" ht="28.8" x14ac:dyDescent="0.3">
      <c r="B38" s="33" t="s">
        <v>93</v>
      </c>
      <c r="C38" s="37">
        <v>401</v>
      </c>
      <c r="D38" s="38">
        <v>0.2</v>
      </c>
      <c r="E38" s="37">
        <v>2</v>
      </c>
      <c r="F38" s="52" t="s">
        <v>183</v>
      </c>
      <c r="G38" s="39" t="s">
        <v>131</v>
      </c>
    </row>
    <row r="39" spans="2:7" x14ac:dyDescent="0.3">
      <c r="B39" s="33" t="s">
        <v>88</v>
      </c>
      <c r="C39" s="37">
        <v>402</v>
      </c>
      <c r="D39" s="38">
        <v>0.25</v>
      </c>
      <c r="E39" s="37">
        <v>2</v>
      </c>
      <c r="F39" s="52" t="s">
        <v>183</v>
      </c>
      <c r="G39" s="39" t="s">
        <v>138</v>
      </c>
    </row>
    <row r="40" spans="2:7" x14ac:dyDescent="0.3">
      <c r="B40" s="36" t="s">
        <v>94</v>
      </c>
      <c r="C40" s="37">
        <v>403</v>
      </c>
      <c r="D40" s="38">
        <v>0.1</v>
      </c>
      <c r="E40" s="37">
        <v>2</v>
      </c>
      <c r="F40" s="57" t="s">
        <v>132</v>
      </c>
      <c r="G40" s="39" t="s">
        <v>132</v>
      </c>
    </row>
    <row r="41" spans="2:7" x14ac:dyDescent="0.3">
      <c r="B41" s="36" t="s">
        <v>85</v>
      </c>
      <c r="C41" s="37">
        <v>404</v>
      </c>
      <c r="D41" s="38">
        <v>0.65</v>
      </c>
      <c r="E41" s="37">
        <v>2</v>
      </c>
      <c r="F41" s="52" t="s">
        <v>183</v>
      </c>
      <c r="G41" s="39" t="s">
        <v>130</v>
      </c>
    </row>
    <row r="42" spans="2:7" x14ac:dyDescent="0.3">
      <c r="B42" s="33" t="s">
        <v>98</v>
      </c>
      <c r="C42" s="37">
        <v>407</v>
      </c>
      <c r="D42" s="40">
        <v>0.65</v>
      </c>
      <c r="E42" s="37">
        <v>10</v>
      </c>
      <c r="F42" s="57" t="s">
        <v>125</v>
      </c>
      <c r="G42" s="39" t="s">
        <v>125</v>
      </c>
    </row>
    <row r="43" spans="2:7" ht="28.8" x14ac:dyDescent="0.3">
      <c r="B43" s="35" t="s">
        <v>110</v>
      </c>
      <c r="C43" s="37">
        <v>502</v>
      </c>
      <c r="D43" s="38">
        <v>0.3</v>
      </c>
      <c r="E43" s="37">
        <v>20</v>
      </c>
      <c r="F43" s="52" t="s">
        <v>183</v>
      </c>
      <c r="G43" s="39" t="s">
        <v>139</v>
      </c>
    </row>
    <row r="44" spans="2:7" x14ac:dyDescent="0.3">
      <c r="B44" s="35" t="s">
        <v>111</v>
      </c>
      <c r="C44" s="37">
        <v>503</v>
      </c>
      <c r="D44" s="38">
        <v>0.25</v>
      </c>
      <c r="E44" s="37">
        <v>20</v>
      </c>
      <c r="F44" s="52" t="s">
        <v>183</v>
      </c>
      <c r="G44" s="39" t="s">
        <v>127</v>
      </c>
    </row>
    <row r="45" spans="2:7" ht="28.8" x14ac:dyDescent="0.3">
      <c r="B45" s="35" t="s">
        <v>65</v>
      </c>
      <c r="C45" s="37">
        <v>504</v>
      </c>
      <c r="D45" s="38">
        <v>0.25</v>
      </c>
      <c r="E45" s="37">
        <v>20</v>
      </c>
      <c r="F45" s="52" t="s">
        <v>183</v>
      </c>
      <c r="G45" s="39" t="s">
        <v>131</v>
      </c>
    </row>
    <row r="46" spans="2:7" ht="28.8" x14ac:dyDescent="0.3">
      <c r="B46" s="36" t="s">
        <v>76</v>
      </c>
      <c r="C46" s="37">
        <v>505</v>
      </c>
      <c r="D46" s="38">
        <v>0.5</v>
      </c>
      <c r="E46" s="37">
        <v>10</v>
      </c>
      <c r="F46" s="52" t="s">
        <v>183</v>
      </c>
      <c r="G46" s="39" t="s">
        <v>131</v>
      </c>
    </row>
    <row r="47" spans="2:7" ht="28.8" x14ac:dyDescent="0.3">
      <c r="B47" s="35" t="s">
        <v>72</v>
      </c>
      <c r="C47" s="37">
        <v>506</v>
      </c>
      <c r="D47" s="40">
        <v>0.55000000000000004</v>
      </c>
      <c r="E47" s="37">
        <v>10</v>
      </c>
      <c r="F47" s="52" t="s">
        <v>183</v>
      </c>
      <c r="G47" s="39" t="s">
        <v>131</v>
      </c>
    </row>
    <row r="48" spans="2:7" ht="28.8" x14ac:dyDescent="0.3">
      <c r="B48" s="36" t="s">
        <v>77</v>
      </c>
      <c r="C48" s="37">
        <v>507</v>
      </c>
      <c r="D48" s="40">
        <v>0.65</v>
      </c>
      <c r="E48" s="37">
        <v>10</v>
      </c>
      <c r="F48" s="52" t="s">
        <v>183</v>
      </c>
      <c r="G48" s="39" t="s">
        <v>131</v>
      </c>
    </row>
    <row r="49" spans="2:7" ht="28.8" x14ac:dyDescent="0.3">
      <c r="B49" s="36" t="s">
        <v>67</v>
      </c>
      <c r="C49" s="37">
        <v>510</v>
      </c>
      <c r="D49" s="40">
        <v>0.4</v>
      </c>
      <c r="E49" s="37">
        <v>10</v>
      </c>
      <c r="F49" s="57" t="s">
        <v>123</v>
      </c>
      <c r="G49" s="39" t="s">
        <v>140</v>
      </c>
    </row>
    <row r="50" spans="2:7" x14ac:dyDescent="0.3">
      <c r="B50" s="35" t="s">
        <v>71</v>
      </c>
      <c r="C50" s="37">
        <v>514</v>
      </c>
      <c r="D50" s="38">
        <v>0.8</v>
      </c>
      <c r="E50" s="37">
        <v>30</v>
      </c>
      <c r="F50" s="57" t="s">
        <v>123</v>
      </c>
      <c r="G50" s="39" t="s">
        <v>123</v>
      </c>
    </row>
    <row r="51" spans="2:7" x14ac:dyDescent="0.3">
      <c r="B51" s="35" t="s">
        <v>63</v>
      </c>
      <c r="C51" s="37">
        <v>515</v>
      </c>
      <c r="D51" s="38">
        <v>0.65</v>
      </c>
      <c r="E51" s="37">
        <v>30</v>
      </c>
      <c r="F51" s="57" t="s">
        <v>123</v>
      </c>
      <c r="G51" s="39" t="s">
        <v>123</v>
      </c>
    </row>
    <row r="52" spans="2:7" ht="28.8" x14ac:dyDescent="0.3">
      <c r="B52" s="36" t="s">
        <v>62</v>
      </c>
      <c r="C52" s="37">
        <v>516</v>
      </c>
      <c r="D52" s="38">
        <v>0.5</v>
      </c>
      <c r="E52" s="37">
        <v>20</v>
      </c>
      <c r="F52" s="52" t="s">
        <v>183</v>
      </c>
      <c r="G52" s="39" t="s">
        <v>141</v>
      </c>
    </row>
    <row r="53" spans="2:7" x14ac:dyDescent="0.3">
      <c r="B53" s="35" t="s">
        <v>61</v>
      </c>
      <c r="C53" s="37">
        <v>517</v>
      </c>
      <c r="D53" s="40">
        <v>0.28000000000000003</v>
      </c>
      <c r="E53" s="37">
        <v>20</v>
      </c>
      <c r="F53" s="52" t="s">
        <v>183</v>
      </c>
      <c r="G53" s="39" t="s">
        <v>130</v>
      </c>
    </row>
    <row r="54" spans="2:7" ht="28.8" x14ac:dyDescent="0.3">
      <c r="B54" s="35" t="s">
        <v>86</v>
      </c>
      <c r="C54" s="37">
        <v>518</v>
      </c>
      <c r="D54" s="38">
        <v>0.5</v>
      </c>
      <c r="E54" s="37">
        <v>10</v>
      </c>
      <c r="F54" s="52" t="s">
        <v>183</v>
      </c>
      <c r="G54" s="39" t="s">
        <v>145</v>
      </c>
    </row>
    <row r="55" spans="2:7" ht="28.8" x14ac:dyDescent="0.3">
      <c r="B55" s="35" t="s">
        <v>59</v>
      </c>
      <c r="C55" s="37">
        <v>519</v>
      </c>
      <c r="D55" s="38">
        <v>0.25</v>
      </c>
      <c r="E55" s="37">
        <v>10</v>
      </c>
      <c r="F55" s="57" t="s">
        <v>123</v>
      </c>
      <c r="G55" s="39" t="s">
        <v>142</v>
      </c>
    </row>
    <row r="56" spans="2:7" ht="28.8" x14ac:dyDescent="0.3">
      <c r="B56" s="35" t="s">
        <v>102</v>
      </c>
      <c r="C56" s="37">
        <v>520</v>
      </c>
      <c r="D56" s="38">
        <v>0.4</v>
      </c>
      <c r="E56" s="37">
        <v>10</v>
      </c>
      <c r="F56" s="57" t="s">
        <v>123</v>
      </c>
      <c r="G56" s="39" t="s">
        <v>142</v>
      </c>
    </row>
    <row r="57" spans="2:7" ht="28.8" x14ac:dyDescent="0.3">
      <c r="B57" s="35" t="s">
        <v>60</v>
      </c>
      <c r="C57" s="37">
        <v>521</v>
      </c>
      <c r="D57" s="38">
        <v>0.25</v>
      </c>
      <c r="E57" s="37">
        <v>10</v>
      </c>
      <c r="F57" s="57" t="s">
        <v>123</v>
      </c>
      <c r="G57" s="39" t="s">
        <v>142</v>
      </c>
    </row>
    <row r="58" spans="2:7" ht="28.8" x14ac:dyDescent="0.3">
      <c r="B58" s="35" t="s">
        <v>103</v>
      </c>
      <c r="C58" s="37">
        <v>522</v>
      </c>
      <c r="D58" s="38">
        <v>0.4</v>
      </c>
      <c r="E58" s="37">
        <v>10</v>
      </c>
      <c r="F58" s="57" t="s">
        <v>123</v>
      </c>
      <c r="G58" s="39" t="s">
        <v>142</v>
      </c>
    </row>
    <row r="59" spans="2:7" x14ac:dyDescent="0.3">
      <c r="B59" s="35" t="s">
        <v>66</v>
      </c>
      <c r="C59" s="37">
        <v>523</v>
      </c>
      <c r="D59" s="38">
        <v>0.95</v>
      </c>
      <c r="E59" s="37">
        <v>10</v>
      </c>
      <c r="F59" s="57" t="s">
        <v>132</v>
      </c>
      <c r="G59" s="39" t="s">
        <v>132</v>
      </c>
    </row>
    <row r="60" spans="2:7" x14ac:dyDescent="0.3">
      <c r="B60" s="61"/>
      <c r="C60" s="62"/>
      <c r="D60" s="63"/>
      <c r="E60" s="62"/>
      <c r="F60" s="64"/>
      <c r="G60" s="65"/>
    </row>
    <row r="61" spans="2:7" x14ac:dyDescent="0.3">
      <c r="B61" s="36" t="s">
        <v>69</v>
      </c>
      <c r="C61" s="37">
        <v>525</v>
      </c>
      <c r="D61" s="38">
        <v>0.68</v>
      </c>
      <c r="E61" s="37">
        <v>10</v>
      </c>
      <c r="F61" s="52" t="s">
        <v>183</v>
      </c>
      <c r="G61" s="39" t="s">
        <v>143</v>
      </c>
    </row>
    <row r="62" spans="2:7" ht="28.8" x14ac:dyDescent="0.3">
      <c r="B62" s="33" t="s">
        <v>198</v>
      </c>
      <c r="C62" s="37">
        <v>532</v>
      </c>
      <c r="D62" s="40">
        <v>0.15</v>
      </c>
      <c r="E62" s="37">
        <v>10</v>
      </c>
      <c r="F62" s="52" t="s">
        <v>183</v>
      </c>
      <c r="G62" s="39" t="s">
        <v>131</v>
      </c>
    </row>
    <row r="63" spans="2:7" ht="28.8" x14ac:dyDescent="0.3">
      <c r="B63" s="33" t="s">
        <v>199</v>
      </c>
      <c r="C63" s="37">
        <v>533</v>
      </c>
      <c r="D63" s="38">
        <v>7.0000000000000007E-2</v>
      </c>
      <c r="E63" s="37">
        <v>5</v>
      </c>
      <c r="F63" s="52" t="s">
        <v>183</v>
      </c>
      <c r="G63" s="39" t="s">
        <v>144</v>
      </c>
    </row>
    <row r="64" spans="2:7" ht="28.8" x14ac:dyDescent="0.3">
      <c r="B64" s="35" t="s">
        <v>200</v>
      </c>
      <c r="C64" s="37">
        <v>534</v>
      </c>
      <c r="D64" s="38">
        <v>0.17</v>
      </c>
      <c r="E64" s="37">
        <v>4</v>
      </c>
      <c r="F64" s="52" t="s">
        <v>183</v>
      </c>
      <c r="G64" s="39" t="s">
        <v>144</v>
      </c>
    </row>
    <row r="65" spans="2:7" x14ac:dyDescent="0.3">
      <c r="B65" s="35" t="s">
        <v>112</v>
      </c>
      <c r="C65" s="37">
        <v>536</v>
      </c>
      <c r="D65" s="38">
        <v>0.31</v>
      </c>
      <c r="E65" s="37">
        <v>20</v>
      </c>
      <c r="F65" s="52" t="s">
        <v>183</v>
      </c>
      <c r="G65" s="39" t="s">
        <v>127</v>
      </c>
    </row>
    <row r="66" spans="2:7" x14ac:dyDescent="0.3">
      <c r="B66" s="35" t="s">
        <v>64</v>
      </c>
      <c r="C66" s="37">
        <v>537</v>
      </c>
      <c r="D66" s="38">
        <v>0.4</v>
      </c>
      <c r="E66" s="37">
        <v>20</v>
      </c>
      <c r="F66" s="52" t="s">
        <v>183</v>
      </c>
      <c r="G66" s="39" t="s">
        <v>127</v>
      </c>
    </row>
    <row r="67" spans="2:7" ht="28.8" x14ac:dyDescent="0.3">
      <c r="B67" s="35" t="s">
        <v>68</v>
      </c>
      <c r="C67" s="37">
        <v>538</v>
      </c>
      <c r="D67" s="38">
        <v>0.45</v>
      </c>
      <c r="E67" s="37">
        <v>20</v>
      </c>
      <c r="F67" s="52" t="s">
        <v>183</v>
      </c>
      <c r="G67" s="39" t="s">
        <v>131</v>
      </c>
    </row>
    <row r="68" spans="2:7" ht="28.8" x14ac:dyDescent="0.3">
      <c r="B68" s="35" t="s">
        <v>92</v>
      </c>
      <c r="C68" s="37">
        <v>540</v>
      </c>
      <c r="D68" s="38">
        <v>0.25</v>
      </c>
      <c r="E68" s="37">
        <v>10</v>
      </c>
      <c r="F68" s="52" t="s">
        <v>183</v>
      </c>
      <c r="G68" s="39" t="s">
        <v>131</v>
      </c>
    </row>
    <row r="69" spans="2:7" ht="28.8" x14ac:dyDescent="0.3">
      <c r="B69" s="35" t="s">
        <v>155</v>
      </c>
      <c r="C69" s="37">
        <v>541</v>
      </c>
      <c r="D69" s="38">
        <v>0.3</v>
      </c>
      <c r="E69" s="37">
        <v>20</v>
      </c>
      <c r="F69" s="52" t="s">
        <v>183</v>
      </c>
      <c r="G69" s="39" t="s">
        <v>131</v>
      </c>
    </row>
    <row r="70" spans="2:7" ht="28.8" x14ac:dyDescent="0.3">
      <c r="B70" s="35" t="s">
        <v>156</v>
      </c>
      <c r="C70" s="37">
        <v>542</v>
      </c>
      <c r="D70" s="38">
        <v>0.26</v>
      </c>
      <c r="E70" s="37">
        <v>10</v>
      </c>
      <c r="F70" s="52" t="s">
        <v>183</v>
      </c>
      <c r="G70" s="39" t="s">
        <v>131</v>
      </c>
    </row>
    <row r="71" spans="2:7" ht="28.8" x14ac:dyDescent="0.3">
      <c r="B71" s="35" t="s">
        <v>157</v>
      </c>
      <c r="C71" s="37">
        <v>543</v>
      </c>
      <c r="D71" s="38">
        <v>7.0000000000000007E-2</v>
      </c>
      <c r="E71" s="37">
        <v>5</v>
      </c>
      <c r="F71" s="52" t="s">
        <v>183</v>
      </c>
      <c r="G71" s="39" t="s">
        <v>131</v>
      </c>
    </row>
    <row r="72" spans="2:7" ht="28.8" x14ac:dyDescent="0.3">
      <c r="B72" s="33" t="s">
        <v>160</v>
      </c>
      <c r="C72" s="37">
        <v>544</v>
      </c>
      <c r="D72" s="38">
        <v>0.17</v>
      </c>
      <c r="E72" s="37">
        <v>4</v>
      </c>
      <c r="F72" s="52" t="s">
        <v>183</v>
      </c>
      <c r="G72" s="39" t="s">
        <v>131</v>
      </c>
    </row>
    <row r="73" spans="2:7" x14ac:dyDescent="0.3">
      <c r="B73" s="33" t="s">
        <v>159</v>
      </c>
      <c r="C73" s="37">
        <v>545</v>
      </c>
      <c r="D73" s="38">
        <v>0.15</v>
      </c>
      <c r="E73" s="37">
        <v>5</v>
      </c>
      <c r="F73" s="58" t="s">
        <v>123</v>
      </c>
      <c r="G73" s="39" t="s">
        <v>123</v>
      </c>
    </row>
    <row r="74" spans="2:7" x14ac:dyDescent="0.3">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x14ac:dyDescent="0.3"/>
  <cols>
    <col min="1" max="1" width="8.88671875" style="41"/>
    <col min="2" max="2" width="19.44140625" style="41" customWidth="1"/>
    <col min="3" max="3" width="12.33203125" style="41" customWidth="1"/>
    <col min="4" max="4" width="12" style="41" bestFit="1" customWidth="1"/>
    <col min="5" max="16384" width="8.88671875" style="41"/>
  </cols>
  <sheetData>
    <row r="2" spans="2:4" x14ac:dyDescent="0.3">
      <c r="B2" s="80" t="s">
        <v>52</v>
      </c>
      <c r="D2" s="80" t="s">
        <v>53</v>
      </c>
    </row>
    <row r="3" spans="2:4" x14ac:dyDescent="0.3">
      <c r="B3" s="35" t="s">
        <v>189</v>
      </c>
      <c r="D3" s="35" t="s">
        <v>195</v>
      </c>
    </row>
    <row r="4" spans="2:4" x14ac:dyDescent="0.3">
      <c r="B4" s="35" t="s">
        <v>190</v>
      </c>
      <c r="D4" s="35" t="s">
        <v>188</v>
      </c>
    </row>
    <row r="5" spans="2:4" x14ac:dyDescent="0.3">
      <c r="B5" s="35" t="s">
        <v>191</v>
      </c>
    </row>
    <row r="6" spans="2:4" x14ac:dyDescent="0.3">
      <c r="B6" s="35" t="s">
        <v>192</v>
      </c>
    </row>
    <row r="7" spans="2:4" x14ac:dyDescent="0.3">
      <c r="B7" s="35" t="s">
        <v>187</v>
      </c>
    </row>
    <row r="8" spans="2:4" x14ac:dyDescent="0.3">
      <c r="B8" s="35" t="s">
        <v>193</v>
      </c>
    </row>
    <row r="9" spans="2:4" x14ac:dyDescent="0.3">
      <c r="B9" s="35" t="s">
        <v>196</v>
      </c>
    </row>
    <row r="10" spans="2:4" x14ac:dyDescent="0.3">
      <c r="B10" s="35" t="s">
        <v>194</v>
      </c>
    </row>
    <row r="12" spans="2:4" ht="28.2" customHeight="1" x14ac:dyDescent="0.3">
      <c r="B12" s="124" t="s">
        <v>213</v>
      </c>
      <c r="C12" s="124"/>
    </row>
    <row r="13" spans="2:4" x14ac:dyDescent="0.3">
      <c r="B13" s="35" t="s">
        <v>214</v>
      </c>
      <c r="C13" s="35">
        <v>1.23</v>
      </c>
    </row>
    <row r="14" spans="2:4" x14ac:dyDescent="0.3">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2.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3.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