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netorgft4168179-my.sharepoint.com/personal/ashish_loney_aigtechnical_com/Documents/AIG2/Projects2/2319_HGAC_CFP_FBC/04_Technical/41_Data Collection/Project related data/1-4/Crash/"/>
    </mc:Choice>
  </mc:AlternateContent>
  <xr:revisionPtr revIDLastSave="8" documentId="8_{ACA9EC4E-064B-439B-81C9-96E3EF0804E5}" xr6:coauthVersionLast="47" xr6:coauthVersionMax="47" xr10:uidLastSave="{BBD9A951-9AA5-4B5F-8AB7-5358BEA90D16}"/>
  <bookViews>
    <workbookView xWindow="57480" yWindow="-120" windowWidth="29040" windowHeight="15720" tabRatio="907"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E5" i="19" s="1"/>
  <c r="C16" i="19" l="1"/>
  <c r="C15" i="19"/>
  <c r="C14" i="19"/>
  <c r="C13" i="19"/>
  <c r="C12" i="19"/>
  <c r="C11" i="19"/>
  <c r="C10" i="19"/>
  <c r="C9" i="19"/>
  <c r="C8" i="19"/>
  <c r="C7" i="19"/>
  <c r="C6" i="19"/>
  <c r="H16" i="19"/>
  <c r="H15" i="19"/>
  <c r="H14" i="19"/>
  <c r="H13" i="19"/>
  <c r="H12" i="19"/>
  <c r="H11" i="19"/>
  <c r="H8" i="19"/>
  <c r="H10" i="19"/>
  <c r="H9" i="19"/>
  <c r="H7" i="19"/>
  <c r="H6" i="19"/>
  <c r="J6" i="19" s="1"/>
  <c r="H5" i="19"/>
  <c r="I12" i="19" l="1"/>
  <c r="J12" i="19"/>
  <c r="I5" i="19"/>
  <c r="J5" i="19"/>
  <c r="I13" i="19"/>
  <c r="J13" i="19"/>
  <c r="I7" i="19"/>
  <c r="J7" i="19"/>
  <c r="I14" i="19"/>
  <c r="J14" i="19"/>
  <c r="I15" i="19"/>
  <c r="J15" i="19"/>
  <c r="I16" i="19"/>
  <c r="J16" i="19"/>
  <c r="D6" i="19"/>
  <c r="E6" i="19"/>
  <c r="D7" i="19"/>
  <c r="E7" i="19"/>
  <c r="I10" i="19"/>
  <c r="J10" i="19"/>
  <c r="D8" i="19"/>
  <c r="E8" i="19"/>
  <c r="D9" i="19"/>
  <c r="E9" i="19"/>
  <c r="D10" i="19"/>
  <c r="E10" i="19"/>
  <c r="D11" i="19"/>
  <c r="E11" i="19"/>
  <c r="D12" i="19"/>
  <c r="E12" i="19"/>
  <c r="I9" i="19"/>
  <c r="J9" i="19"/>
  <c r="D13" i="19"/>
  <c r="E13" i="19"/>
  <c r="D14" i="19"/>
  <c r="E14" i="19"/>
  <c r="D15" i="19"/>
  <c r="E15" i="19"/>
  <c r="I8" i="19"/>
  <c r="J8" i="19"/>
  <c r="I11" i="19"/>
  <c r="J11" i="19"/>
  <c r="D16" i="19"/>
  <c r="E16" i="19"/>
  <c r="M5" i="19"/>
  <c r="O5" i="19" s="1"/>
  <c r="H18" i="19"/>
  <c r="I6" i="19"/>
  <c r="C20" i="19"/>
  <c r="C19" i="19"/>
  <c r="H17" i="19"/>
  <c r="H19" i="19"/>
  <c r="C17" i="19"/>
  <c r="H20" i="19"/>
  <c r="C18" i="19"/>
  <c r="I18" i="19" l="1"/>
  <c r="J18" i="19"/>
  <c r="D20" i="19"/>
  <c r="E20" i="19"/>
  <c r="I20" i="19"/>
  <c r="J20" i="19"/>
  <c r="D18" i="19"/>
  <c r="E18" i="19"/>
  <c r="D17" i="19"/>
  <c r="E17" i="19"/>
  <c r="I17" i="19"/>
  <c r="J17" i="19"/>
  <c r="I19" i="19"/>
  <c r="J19" i="19"/>
  <c r="D19" i="19"/>
  <c r="E19" i="19"/>
  <c r="M6" i="19"/>
  <c r="M7" i="19"/>
  <c r="M8" i="19"/>
  <c r="M9" i="19"/>
  <c r="M10" i="19"/>
  <c r="M11" i="19"/>
  <c r="M12" i="19"/>
  <c r="M13" i="19"/>
  <c r="M14" i="19"/>
  <c r="M15" i="19"/>
  <c r="M16" i="19"/>
  <c r="N5" i="19"/>
  <c r="N14" i="19" l="1"/>
  <c r="O14" i="19"/>
  <c r="N12" i="19"/>
  <c r="O12" i="19"/>
  <c r="N11" i="19"/>
  <c r="O11" i="19"/>
  <c r="N8" i="19"/>
  <c r="O8" i="19"/>
  <c r="N16" i="19"/>
  <c r="O16" i="19"/>
  <c r="N15" i="19"/>
  <c r="O15" i="19"/>
  <c r="N10" i="19"/>
  <c r="O10" i="19"/>
  <c r="N9" i="19"/>
  <c r="O9" i="19"/>
  <c r="N7" i="19"/>
  <c r="O7" i="19"/>
  <c r="N13" i="19"/>
  <c r="O13" i="19"/>
  <c r="N6" i="19"/>
  <c r="O6" i="19"/>
  <c r="M18" i="19"/>
  <c r="M19" i="19"/>
  <c r="M17" i="19"/>
  <c r="M20" i="19"/>
  <c r="N19" i="19" l="1"/>
  <c r="O19" i="19"/>
  <c r="N17" i="19"/>
  <c r="O17" i="19"/>
  <c r="C24" i="19" s="1"/>
  <c r="C24" i="11" s="1"/>
  <c r="N18" i="19"/>
  <c r="O18" i="19"/>
  <c r="N20" i="19"/>
  <c r="O20" i="19"/>
  <c r="C25" i="19" l="1"/>
  <c r="C25" i="11" s="1"/>
  <c r="B18" i="5"/>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<sst xmlns="http://schemas.openxmlformats.org/spreadsheetml/2006/main" count="4548" uniqueCount="343">
  <si>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</si>
  <si>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</si>
  <si>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</si>
  <si>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</si>
  <si>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</si>
  <si>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</si>
  <si>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</si>
  <si>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</si>
  <si>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</si>
  <si>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</si>
  <si>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</si>
  <si>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</si>
  <si>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</si>
  <si>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</si>
  <si>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</si>
  <si>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</si>
  <si>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</si>
  <si>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</si>
  <si>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</si>
  <si>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</si>
  <si>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</si>
  <si>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</si>
  <si>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</si>
  <si>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</si>
  <si>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</si>
  <si>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</si>
  <si>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</si>
  <si>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</si>
  <si>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</si>
  <si>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</si>
  <si>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</si>
  <si>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</si>
  <si>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</si>
  <si>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</si>
  <si>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</si>
  <si>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</si>
  <si>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</si>
  <si>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</si>
  <si>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</si>
  <si>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</si>
  <si>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</si>
  <si>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</si>
  <si>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</si>
  <si>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</si>
  <si>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</si>
  <si>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</si>
  <si>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Daily Travel Demand</t>
  </si>
  <si>
    <t>INPUTS</t>
  </si>
  <si>
    <t>OUTPUTS</t>
  </si>
  <si>
    <t>Limits (From)</t>
  </si>
  <si>
    <t>Limits (To)</t>
  </si>
  <si>
    <t>Length (in Miles)</t>
  </si>
  <si>
    <t>County</t>
  </si>
  <si>
    <t>Facility Type</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</si>
  <si>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</si>
  <si>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</si>
  <si>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</si>
  <si>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</si>
  <si>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</si>
  <si>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</si>
  <si>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</si>
  <si>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</si>
  <si>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</si>
  <si>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</si>
  <si>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</si>
  <si>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</si>
  <si>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</si>
  <si>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</si>
  <si>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</si>
  <si>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</si>
  <si>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</si>
  <si>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</si>
  <si>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</si>
  <si>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</si>
  <si>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</si>
  <si>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</si>
  <si>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</si>
  <si>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</si>
  <si>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</si>
  <si>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</si>
  <si>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</si>
  <si>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</si>
  <si>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</si>
  <si>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</si>
  <si>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</si>
  <si>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</si>
  <si>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</si>
  <si>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</si>
  <si>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</si>
  <si>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</si>
  <si>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</si>
  <si>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</si>
  <si>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</si>
  <si>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</si>
  <si>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</si>
  <si>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</si>
  <si>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</si>
  <si>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</si>
  <si>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</si>
  <si>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</si>
  <si>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</si>
  <si>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</si>
  <si>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</si>
  <si>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</si>
  <si>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</si>
  <si>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</si>
  <si>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</si>
  <si>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</si>
  <si>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</si>
  <si>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</si>
  <si>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</si>
  <si>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</si>
  <si>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</si>
  <si>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Data entered by the sponsors</t>
  </si>
  <si>
    <t>Benefits calculated by the template</t>
  </si>
  <si>
    <t>Service life</t>
  </si>
  <si>
    <t>Total Fatalities</t>
  </si>
  <si>
    <t>Motorist Fatalities</t>
  </si>
  <si>
    <t>Pedestrian Fatalities</t>
  </si>
  <si>
    <t>Cyclist Fatalities</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</si>
  <si>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</si>
  <si>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</si>
  <si>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</si>
  <si>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</si>
  <si>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</si>
  <si>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</si>
  <si>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</si>
  <si>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</si>
  <si>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</si>
  <si>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</si>
  <si>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</si>
  <si>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</si>
  <si>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</si>
  <si>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</si>
  <si>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</si>
  <si>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</si>
  <si>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</si>
  <si>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</si>
  <si>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</si>
  <si>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</si>
  <si>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</si>
  <si>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</si>
  <si>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</si>
  <si>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</si>
  <si>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Roadway Related, Vehicle Movements/Manner of Collision, Surface condition - wet, slush, ice, snow</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</si>
  <si>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</si>
  <si>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</si>
  <si>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</si>
  <si>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</si>
  <si>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</si>
  <si>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</si>
  <si>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</si>
  <si>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</si>
  <si>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</si>
  <si>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</si>
  <si>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</si>
  <si>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</si>
  <si>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</si>
  <si>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</si>
  <si>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</si>
  <si>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</si>
  <si>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</si>
  <si>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</si>
  <si>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</si>
  <si>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</si>
  <si>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</si>
  <si>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</si>
  <si>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</si>
  <si>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</si>
  <si>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</si>
  <si>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</si>
  <si>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</si>
  <si>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</si>
  <si>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</si>
  <si>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</si>
  <si>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</si>
  <si>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</si>
  <si>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Intersection Crashes (5 Years)</t>
  </si>
  <si>
    <t>Non-Intersection Related Crashes (5 Years)</t>
  </si>
  <si>
    <t>NON-INTERSECTION RELATED CRASHES</t>
  </si>
  <si>
    <t>Calculated based on data entered by sponsor</t>
  </si>
  <si>
    <t>*Preventable Crashes are those with defined characteristics that may be affected by the proposed improvement.</t>
  </si>
  <si>
    <t>HGAC regional crash data provided by HGAC upon request</t>
  </si>
  <si>
    <t>Non-Intersection related (Roadway Related)</t>
  </si>
  <si>
    <t>MPOID Number (RTP ID)/CSJ Number (TxDOT ID#):</t>
  </si>
  <si>
    <t>All CRASHES</t>
  </si>
  <si>
    <t>All Crashes (5 Years)</t>
  </si>
  <si>
    <t>Harris</t>
  </si>
  <si>
    <t>Non-Freeway</t>
  </si>
  <si>
    <t>Brazoria</t>
  </si>
  <si>
    <t>Chambers</t>
  </si>
  <si>
    <t>Fort Bend</t>
  </si>
  <si>
    <t>Galveston</t>
  </si>
  <si>
    <t>Liberty</t>
  </si>
  <si>
    <t>Waller</t>
  </si>
  <si>
    <t>Freeway</t>
  </si>
  <si>
    <t>Montgomery</t>
  </si>
  <si>
    <t>Light Condition - Dark, Intersection Related</t>
  </si>
  <si>
    <t>Milled Edge line Rumble Strips</t>
  </si>
  <si>
    <t>Profile Edge line Markings</t>
  </si>
  <si>
    <t xml:space="preserve">Raised Edge line Rumble Strips </t>
  </si>
  <si>
    <t>INTERSECTION RELATED</t>
  </si>
  <si>
    <t>DRIVEWAY ACCESS</t>
  </si>
  <si>
    <t>INTERSECTION</t>
  </si>
  <si>
    <t>NON INTERSECTION</t>
  </si>
  <si>
    <t xml:space="preserve">Intersection crashes </t>
  </si>
  <si>
    <t>Non-Intersection crashes</t>
  </si>
  <si>
    <t>Application ID Number (Auto generated in Project Id online Statements of Project Interest):</t>
  </si>
  <si>
    <t>2017 -2021 Crash Data</t>
  </si>
  <si>
    <t>Crash Rates (All Crashes)</t>
  </si>
  <si>
    <t>Per 100 million VMT</t>
  </si>
  <si>
    <t>Total Fatality Crash Rate</t>
  </si>
  <si>
    <t>Total Serious Injury Crash Rate</t>
  </si>
  <si>
    <t>5-Year Average Regional Crash Rates Per 100 Million</t>
  </si>
  <si>
    <t>Fatalities</t>
  </si>
  <si>
    <t>Serious Injuries</t>
  </si>
  <si>
    <t xml:space="preserve">Data calculated </t>
  </si>
  <si>
    <t>2018 -2022 Crash Data</t>
  </si>
  <si>
    <t xml:space="preserve">2023 Traffic Volume </t>
  </si>
  <si>
    <t>2023 Potential Daily Walk/Bile Commuters</t>
  </si>
  <si>
    <t xml:space="preserve">Crash Rate per 100 million VMT </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</si>
  <si>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</si>
  <si>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</si>
  <si>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</si>
  <si>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</si>
  <si>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</si>
  <si>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</si>
  <si>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</si>
  <si>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</si>
  <si>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</si>
  <si>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</si>
  <si>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</si>
  <si>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</si>
  <si>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</si>
  <si>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</si>
  <si>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</si>
  <si>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</si>
  <si>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</si>
  <si>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</si>
  <si>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</si>
  <si>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</si>
  <si>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</si>
  <si>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</si>
  <si>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</si>
  <si>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</si>
  <si>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</si>
  <si>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</si>
  <si>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</si>
  <si>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</si>
  <si>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</si>
  <si>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</si>
  <si>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</si>
  <si>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</si>
  <si>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</si>
  <si>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</si>
  <si>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</si>
  <si>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</si>
  <si>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</si>
  <si>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</si>
  <si>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</si>
  <si>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</si>
  <si>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</si>
  <si>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</si>
  <si>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</si>
  <si>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</si>
  <si>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</si>
  <si>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</si>
  <si>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</si>
  <si>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</si>
  <si>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</si>
  <si>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</si>
  <si>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</si>
  <si>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</si>
  <si>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</si>
  <si>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</si>
  <si>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</si>
  <si>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WED</t>
  </si>
  <si>
    <t>LOCAL ROAD/STREET (STREET, ROAD, AVE., BLVD., PL.,</t>
  </si>
  <si>
    <t>SOUTH</t>
  </si>
  <si>
    <t>CLEAR</t>
  </si>
  <si>
    <t>DAYLIGHT</t>
  </si>
  <si>
    <t>MARKED LANES</t>
  </si>
  <si>
    <t>MOTOR VEHICLE IN TRANSPORT</t>
  </si>
  <si>
    <t>NOT INJURED</t>
  </si>
  <si>
    <t>FAILED TO DRIVE IN SINGLE LANE</t>
  </si>
  <si>
    <t>y</t>
  </si>
  <si>
    <t>CMV Caused</t>
  </si>
  <si>
    <t>No</t>
  </si>
  <si>
    <t>THU</t>
  </si>
  <si>
    <t>SUN</t>
  </si>
  <si>
    <t>NORTH</t>
  </si>
  <si>
    <t>DRIVER INATTENTION</t>
  </si>
  <si>
    <t>CENTER STRIPE/DIVIDER</t>
  </si>
  <si>
    <t>NONE</t>
  </si>
  <si>
    <t>SAT</t>
  </si>
  <si>
    <t>TUE</t>
  </si>
  <si>
    <t>UNKNOW</t>
  </si>
  <si>
    <t>FAILED TO CONTROL SPEED</t>
  </si>
  <si>
    <t>EAST</t>
  </si>
  <si>
    <t>CLOUDY</t>
  </si>
  <si>
    <t>DARK, LIGHTED</t>
  </si>
  <si>
    <t>FIXED OBJECT</t>
  </si>
  <si>
    <t>UNKNOWN</t>
  </si>
  <si>
    <t>MON</t>
  </si>
  <si>
    <t>RAIN</t>
  </si>
  <si>
    <t>FAULTY EVASIVE ACTION</t>
  </si>
  <si>
    <t>OTHER (EXPLAIN IN NARRATIVE)</t>
  </si>
  <si>
    <t>DARK, NOT LIGHTED</t>
  </si>
  <si>
    <t>SIGNAL LIGHT</t>
  </si>
  <si>
    <t>INCAPACITATING INJURY</t>
  </si>
  <si>
    <t>DISREGARD STOP AND GO SIGNAL</t>
  </si>
  <si>
    <t>CHANGED LANE WHEN UNSAFE</t>
  </si>
  <si>
    <t>CMV</t>
  </si>
  <si>
    <t>TRANSIT</t>
  </si>
  <si>
    <t>SCHOOLBUS</t>
  </si>
  <si>
    <t>US HIGHWAY</t>
  </si>
  <si>
    <t>FRI</t>
  </si>
  <si>
    <t>NON-INCAPACITATING INJURY</t>
  </si>
  <si>
    <t>NORTHWEST</t>
  </si>
  <si>
    <t>DUSK</t>
  </si>
  <si>
    <t>DAWN</t>
  </si>
  <si>
    <t>FLASHING RED LIGHT</t>
  </si>
  <si>
    <t>OTHER NON COLLISION</t>
  </si>
  <si>
    <t>-</t>
  </si>
  <si>
    <t>PW TPC</t>
  </si>
  <si>
    <t>SH 99 Frontage Rd</t>
  </si>
  <si>
    <t xml:space="preserve">Bay Hill Blvd </t>
  </si>
  <si>
    <t>Cinco Ranch Blvd</t>
  </si>
  <si>
    <t>CINCO RANCH BLVD</t>
  </si>
  <si>
    <t>Fort Bend - 3</t>
  </si>
  <si>
    <t>Unincorporated</t>
  </si>
  <si>
    <t>STATE HIGHWAY</t>
  </si>
  <si>
    <t>SH0099</t>
  </si>
  <si>
    <t>DISREGARD TURN MARKS AT INTERSECTION</t>
  </si>
  <si>
    <t>SOUTHEAST</t>
  </si>
  <si>
    <t>FOG</t>
  </si>
  <si>
    <t>WARNING SIGN</t>
  </si>
  <si>
    <t>CELL/MOBILE DEVICE USE - TEXTING</t>
  </si>
  <si>
    <t>Houston - District F</t>
  </si>
  <si>
    <t>PARKED CAR</t>
  </si>
  <si>
    <t>IMPAIRED VISIBILITY (EXPLAIN IN NARRATIVE)</t>
  </si>
  <si>
    <t>FAILED TO YIELD RIGHT OF WAY - EMERGENCY VEHICLE</t>
  </si>
  <si>
    <t>School Bus Involved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</si>
</sst>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5">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1" fontId="0" fillId="0" borderId="0" xfId="0" applyNumberFormat="1" applyAlignment="1">
      <alignment vertical="center"/>
    </xf>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14" fontId="0" fillId="0" borderId="0" xfId="0" applyNumberFormat="1"/>
    <xf numFmtId="0" fontId="2" fillId="16" borderId="9" xfId="0"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0" fillId="15" borderId="1" xfId="0" applyFill="1" applyBorder="1" applyAlignment="1">
      <alignment horizontal="center" vertical="center"/>
    </xf>
    <xf numFmtId="2" fontId="0" fillId="14" borderId="1" xfId="0" applyNumberFormat="1" applyFill="1" applyBorder="1" applyAlignment="1">
      <alignment horizontal="center" vertical="center"/>
    </xf>
    <xf numFmtId="166" fontId="0" fillId="14" borderId="1" xfId="0" applyNumberFormat="1" applyFill="1" applyBorder="1" applyAlignment="1">
      <alignment horizontal="center" vertical="center"/>
    </xf>
    <xf numFmtId="166" fontId="3" fillId="13" borderId="10" xfId="0" applyNumberFormat="1" applyFont="1" applyFill="1" applyBorder="1" applyAlignment="1">
      <alignment vertical="center"/>
    </xf>
    <xf numFmtId="166" fontId="3" fillId="13" borderId="12" xfId="0" applyNumberFormat="1" applyFont="1" applyFill="1" applyBorder="1" applyAlignment="1">
      <alignment vertical="center"/>
    </xf>
    <xf numFmtId="0" fontId="0" fillId="0" borderId="0" xfId="0" applyProtection="1">
      <protection locked="0"/>
    </xf>
    <xf numFmtId="0" fontId="2" fillId="3" borderId="0" xfId="0" applyFont="1" applyFill="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10" fillId="0" borderId="0" xfId="0" applyFo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14" fillId="0" borderId="0" xfId="0" applyFont="1" applyAlignment="1" applyProtection="1">
      <alignment vertical="center" wrapText="1"/>
      <protection locked="0"/>
    </xf>
    <xf numFmtId="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2" fillId="16" borderId="9" xfId="0" applyFont="1" applyFill="1" applyBorder="1" applyAlignment="1" applyProtection="1">
      <alignment vertical="center" wrapText="1"/>
      <protection locked="0"/>
    </xf>
    <xf numFmtId="0" fontId="2" fillId="16" borderId="10" xfId="0" applyFont="1" applyFill="1" applyBorder="1" applyAlignment="1" applyProtection="1">
      <alignment vertical="center" wrapText="1"/>
      <protection locked="0"/>
    </xf>
    <xf numFmtId="1" fontId="9" fillId="0" borderId="0" xfId="0" applyNumberFormat="1" applyFont="1" applyProtection="1">
      <protection locked="0"/>
    </xf>
    <xf numFmtId="2" fontId="9" fillId="0" borderId="0" xfId="0" applyNumberFormat="1" applyFont="1" applyAlignment="1" applyProtection="1">
      <alignment vertical="center"/>
      <protection locked="0"/>
    </xf>
    <xf numFmtId="166" fontId="13" fillId="0" borderId="0" xfId="0" applyNumberFormat="1" applyFont="1" applyAlignment="1" applyProtection="1">
      <alignment vertical="center"/>
      <protection locked="0"/>
    </xf>
    <xf numFmtId="166" fontId="9" fillId="0" borderId="0" xfId="0" applyNumberFormat="1" applyFont="1" applyProtection="1">
      <protection locked="0"/>
    </xf>
    <xf numFmtId="0" fontId="2" fillId="16" borderId="11" xfId="0" applyFont="1" applyFill="1" applyBorder="1" applyAlignment="1" applyProtection="1">
      <alignment vertical="center" wrapText="1"/>
      <protection locked="0"/>
    </xf>
    <xf numFmtId="169" fontId="9" fillId="0" borderId="0" xfId="0" applyNumberFormat="1" applyFont="1" applyProtection="1">
      <protection locked="0"/>
    </xf>
    <xf numFmtId="3" fontId="0" fillId="0" borderId="0" xfId="0" applyNumberFormat="1" applyProtection="1">
      <protection locked="0"/>
    </xf>
    <xf numFmtId="166" fontId="0" fillId="0" borderId="0" xfId="0" applyNumberFormat="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left" vertical="center" wrapText="1"/>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A52"/>
  <sheetViews>
    <sheetView topLeftCell="A22" zoomScale="115" zoomScaleNormal="115" workbookViewId="0">
      <selection activeCell="C53" sqref="C53"/>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0"/>
    </row>
    <row r="52" spans="1:1" x14ac:dyDescent="0.3">
      <c r="A52" t="s">
        <v>324</v>
      </c>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3" t="s">
        <v>0</v>
      </c>
      <c r="D3" s="3" t="s">
        <v>18</v>
      </c>
      <c r="E3" s="4" t="s">
        <v>9</v>
      </c>
      <c r="G3" s="10" t="s">
        <v>13</v>
      </c>
      <c r="H3" s="10"/>
      <c r="I3" s="10" t="s">
        <v>19</v>
      </c>
      <c r="J3" s="10" t="s">
        <v>39</v>
      </c>
    </row>
    <row r="4" spans="1:10" x14ac:dyDescent="0.3">
      <c r="A4" s="1" t="s">
        <v>5</v>
      </c>
      <c r="B4" s="2"/>
      <c r="D4" s="1" t="s">
        <v>36</v>
      </c>
      <c r="E4" s="2">
        <v>2015</v>
      </c>
      <c r="G4" s="8">
        <f>E4</f>
        <v>2015</v>
      </c>
      <c r="H4" s="8">
        <f>IF(G4&lt;2041,1,0)</f>
        <v>1</v>
      </c>
      <c r="I4" s="17">
        <f>IF($G4&lt;($G$4+$E$5),$E$17,0)*H4</f>
        <v>0</v>
      </c>
      <c r="J4" s="22" t="e">
        <f>I4*$B$18*$B$19/10^3</f>
        <v>#REF!</v>
      </c>
    </row>
    <row r="5" spans="1:10" x14ac:dyDescent="0.3">
      <c r="A5" s="1" t="s">
        <v>6</v>
      </c>
      <c r="B5" s="2"/>
      <c r="D5" s="1" t="s">
        <v>26</v>
      </c>
      <c r="E5" s="5">
        <v>10</v>
      </c>
      <c r="G5" s="9">
        <f t="shared" ref="G5:G29" si="0">G4+1</f>
        <v>2016</v>
      </c>
      <c r="H5" s="9">
        <f t="shared" ref="H5:H29" si="1">IF(G5&lt;2041,1,0)</f>
        <v>1</v>
      </c>
      <c r="I5" s="17">
        <f t="shared" ref="I5:I29" si="2">IF($G5&lt;($G$4+$E$5),$E$17,0)*H5</f>
        <v>0</v>
      </c>
      <c r="J5" s="29" t="e">
        <f t="shared" ref="J5:J24" si="3">I5*$B$18*$B$19/10^3</f>
        <v>#REF!</v>
      </c>
    </row>
    <row r="6" spans="1:10" x14ac:dyDescent="0.3">
      <c r="A6" s="1" t="s">
        <v>7</v>
      </c>
      <c r="B6" s="2">
        <v>1</v>
      </c>
      <c r="D6" s="108" t="s">
        <v>24</v>
      </c>
      <c r="E6" s="109"/>
      <c r="G6" s="8">
        <f t="shared" si="0"/>
        <v>2017</v>
      </c>
      <c r="H6" s="8">
        <f t="shared" si="1"/>
        <v>1</v>
      </c>
      <c r="I6" s="17">
        <f t="shared" si="2"/>
        <v>0</v>
      </c>
      <c r="J6" s="22" t="e">
        <f t="shared" si="3"/>
        <v>#REF!</v>
      </c>
    </row>
    <row r="7" spans="1:10" x14ac:dyDescent="0.3">
      <c r="A7" s="1" t="s">
        <v>37</v>
      </c>
      <c r="B7" s="18"/>
      <c r="D7" s="1" t="s">
        <v>34</v>
      </c>
      <c r="E7" s="5"/>
      <c r="G7" s="9">
        <f t="shared" si="0"/>
        <v>2018</v>
      </c>
      <c r="H7" s="9">
        <f t="shared" si="1"/>
        <v>1</v>
      </c>
      <c r="I7" s="17">
        <f t="shared" si="2"/>
        <v>0</v>
      </c>
      <c r="J7" s="29" t="e">
        <f t="shared" si="3"/>
        <v>#REF!</v>
      </c>
    </row>
    <row r="8" spans="1:10" x14ac:dyDescent="0.3">
      <c r="A8" s="1" t="s">
        <v>38</v>
      </c>
      <c r="B8" s="18"/>
      <c r="D8" s="1" t="s">
        <v>32</v>
      </c>
      <c r="E8" s="32">
        <v>1.1499999999999999</v>
      </c>
      <c r="G8" s="8">
        <f t="shared" si="0"/>
        <v>2019</v>
      </c>
      <c r="H8" s="8">
        <f t="shared" si="1"/>
        <v>1</v>
      </c>
      <c r="I8" s="17">
        <f t="shared" si="2"/>
        <v>0</v>
      </c>
      <c r="J8" s="22" t="e">
        <f t="shared" si="3"/>
        <v>#REF!</v>
      </c>
    </row>
    <row r="9" spans="1:10" x14ac:dyDescent="0.3">
      <c r="G9" s="9">
        <f t="shared" si="0"/>
        <v>2020</v>
      </c>
      <c r="H9" s="9">
        <f t="shared" si="1"/>
        <v>1</v>
      </c>
      <c r="I9" s="17">
        <f t="shared" si="2"/>
        <v>0</v>
      </c>
      <c r="J9" s="29" t="e">
        <f t="shared" si="3"/>
        <v>#REF!</v>
      </c>
    </row>
    <row r="10" spans="1:10" x14ac:dyDescent="0.3">
      <c r="A10" s="7" t="s">
        <v>17</v>
      </c>
      <c r="G10" s="8">
        <f t="shared" si="0"/>
        <v>2021</v>
      </c>
      <c r="H10" s="8">
        <f t="shared" si="1"/>
        <v>1</v>
      </c>
      <c r="I10" s="17">
        <f t="shared" si="2"/>
        <v>0</v>
      </c>
      <c r="J10" s="22" t="e">
        <f t="shared" si="3"/>
        <v>#REF!</v>
      </c>
    </row>
    <row r="11" spans="1:10" x14ac:dyDescent="0.3">
      <c r="A11" s="6" t="s">
        <v>35</v>
      </c>
      <c r="B11" s="30" t="e">
        <f>NPV($B$17,J4:J29)/(1+$B$17)^(E4-B16+1)</f>
        <v>#REF!</v>
      </c>
      <c r="G11" s="9">
        <f t="shared" si="0"/>
        <v>2022</v>
      </c>
      <c r="H11" s="9">
        <f t="shared" si="1"/>
        <v>1</v>
      </c>
      <c r="I11" s="17">
        <f t="shared" si="2"/>
        <v>0</v>
      </c>
      <c r="J11" s="29" t="e">
        <f t="shared" si="3"/>
        <v>#REF!</v>
      </c>
    </row>
    <row r="12" spans="1:10" x14ac:dyDescent="0.3">
      <c r="A12" s="6" t="s">
        <v>16</v>
      </c>
      <c r="B12" s="28" t="e">
        <f>B11/B7</f>
        <v>#REF!</v>
      </c>
      <c r="G12" s="8">
        <f t="shared" si="0"/>
        <v>2023</v>
      </c>
      <c r="H12" s="8">
        <f t="shared" si="1"/>
        <v>1</v>
      </c>
      <c r="I12" s="17">
        <f t="shared" si="2"/>
        <v>0</v>
      </c>
      <c r="J12" s="22" t="e">
        <f t="shared" si="3"/>
        <v>#REF!</v>
      </c>
    </row>
    <row r="13" spans="1:10" x14ac:dyDescent="0.3">
      <c r="G13" s="9">
        <f t="shared" si="0"/>
        <v>2024</v>
      </c>
      <c r="H13" s="9">
        <f t="shared" si="1"/>
        <v>1</v>
      </c>
      <c r="I13" s="17">
        <f t="shared" si="2"/>
        <v>0</v>
      </c>
      <c r="J13" s="29" t="e">
        <f t="shared" si="3"/>
        <v>#REF!</v>
      </c>
    </row>
    <row r="14" spans="1:10" x14ac:dyDescent="0.3">
      <c r="G14" s="8">
        <f>G13+1</f>
        <v>2025</v>
      </c>
      <c r="H14" s="8">
        <f t="shared" si="1"/>
        <v>1</v>
      </c>
      <c r="I14" s="17">
        <f t="shared" si="2"/>
        <v>0</v>
      </c>
      <c r="J14" s="22" t="e">
        <f t="shared" si="3"/>
        <v>#REF!</v>
      </c>
    </row>
    <row r="15" spans="1:10" x14ac:dyDescent="0.3">
      <c r="A15" s="11" t="s">
        <v>1</v>
      </c>
      <c r="G15" s="9">
        <f t="shared" si="0"/>
        <v>2026</v>
      </c>
      <c r="H15" s="9">
        <f t="shared" si="1"/>
        <v>1</v>
      </c>
      <c r="I15" s="17">
        <f t="shared" si="2"/>
        <v>0</v>
      </c>
      <c r="J15" s="29" t="e">
        <f t="shared" si="3"/>
        <v>#REF!</v>
      </c>
    </row>
    <row r="16" spans="1:10" x14ac:dyDescent="0.3">
      <c r="A16" s="12" t="s">
        <v>2</v>
      </c>
      <c r="B16" s="12" t="e">
        <f>#REF!</f>
        <v>#REF!</v>
      </c>
      <c r="D16" s="11" t="s">
        <v>14</v>
      </c>
      <c r="E16" s="19" t="s">
        <v>9</v>
      </c>
      <c r="G16" s="8">
        <f t="shared" si="0"/>
        <v>2027</v>
      </c>
      <c r="H16" s="8">
        <f t="shared" si="1"/>
        <v>1</v>
      </c>
      <c r="I16" s="17">
        <f t="shared" si="2"/>
        <v>0</v>
      </c>
      <c r="J16" s="22" t="e">
        <f t="shared" si="3"/>
        <v>#REF!</v>
      </c>
    </row>
    <row r="17" spans="1:10" x14ac:dyDescent="0.3">
      <c r="A17" s="12" t="s">
        <v>3</v>
      </c>
      <c r="B17" s="13" t="e">
        <f>#REF!</f>
        <v>#REF!</v>
      </c>
      <c r="D17" s="15" t="s">
        <v>33</v>
      </c>
      <c r="E17" s="16">
        <f>E7/E8</f>
        <v>0</v>
      </c>
      <c r="G17" s="9">
        <f t="shared" si="0"/>
        <v>2028</v>
      </c>
      <c r="H17" s="9">
        <f t="shared" si="1"/>
        <v>1</v>
      </c>
      <c r="I17" s="17">
        <f t="shared" si="2"/>
        <v>0</v>
      </c>
      <c r="J17" s="29" t="e">
        <f t="shared" si="3"/>
        <v>#REF!</v>
      </c>
    </row>
    <row r="18" spans="1:10" x14ac:dyDescent="0.3">
      <c r="A18" s="12" t="s">
        <v>4</v>
      </c>
      <c r="B18" s="12">
        <f>IF(B6=2,2.1, 1.1)</f>
        <v>1.1000000000000001</v>
      </c>
      <c r="G18" s="8">
        <f t="shared" si="0"/>
        <v>2029</v>
      </c>
      <c r="H18" s="8">
        <f t="shared" si="1"/>
        <v>1</v>
      </c>
      <c r="I18" s="17">
        <f t="shared" si="2"/>
        <v>0</v>
      </c>
      <c r="J18" s="22" t="e">
        <f t="shared" si="3"/>
        <v>#REF!</v>
      </c>
    </row>
    <row r="19" spans="1:10" x14ac:dyDescent="0.3">
      <c r="A19" s="12" t="s">
        <v>8</v>
      </c>
      <c r="B19" s="14" t="e">
        <f>#REF!</f>
        <v>#REF!</v>
      </c>
      <c r="G19" s="9">
        <f t="shared" si="0"/>
        <v>2030</v>
      </c>
      <c r="H19" s="9">
        <f t="shared" si="1"/>
        <v>1</v>
      </c>
      <c r="I19" s="17">
        <f t="shared" si="2"/>
        <v>0</v>
      </c>
      <c r="J19" s="29" t="e">
        <f t="shared" si="3"/>
        <v>#REF!</v>
      </c>
    </row>
    <row r="20" spans="1:10" x14ac:dyDescent="0.3">
      <c r="A20" s="12" t="s">
        <v>15</v>
      </c>
      <c r="B20" s="12">
        <v>260</v>
      </c>
      <c r="G20" s="8">
        <f t="shared" si="0"/>
        <v>2031</v>
      </c>
      <c r="H20" s="8">
        <f t="shared" si="1"/>
        <v>1</v>
      </c>
      <c r="I20" s="17">
        <f t="shared" si="2"/>
        <v>0</v>
      </c>
      <c r="J20" s="22" t="e">
        <f t="shared" si="3"/>
        <v>#REF!</v>
      </c>
    </row>
    <row r="21" spans="1:10" x14ac:dyDescent="0.3">
      <c r="G21" s="9">
        <f t="shared" si="0"/>
        <v>2032</v>
      </c>
      <c r="H21" s="9">
        <f t="shared" si="1"/>
        <v>1</v>
      </c>
      <c r="I21" s="17">
        <f t="shared" si="2"/>
        <v>0</v>
      </c>
      <c r="J21" s="29" t="e">
        <f t="shared" si="3"/>
        <v>#REF!</v>
      </c>
    </row>
    <row r="22" spans="1:10" x14ac:dyDescent="0.3">
      <c r="G22" s="8">
        <f t="shared" si="0"/>
        <v>2033</v>
      </c>
      <c r="H22" s="8">
        <f t="shared" si="1"/>
        <v>1</v>
      </c>
      <c r="I22" s="17">
        <f t="shared" si="2"/>
        <v>0</v>
      </c>
      <c r="J22" s="22" t="e">
        <f t="shared" si="3"/>
        <v>#REF!</v>
      </c>
    </row>
    <row r="23" spans="1:10" x14ac:dyDescent="0.3">
      <c r="G23" s="9">
        <f t="shared" si="0"/>
        <v>2034</v>
      </c>
      <c r="H23" s="9">
        <f t="shared" si="1"/>
        <v>1</v>
      </c>
      <c r="I23" s="17">
        <f t="shared" si="2"/>
        <v>0</v>
      </c>
      <c r="J23" s="29" t="e">
        <f t="shared" si="3"/>
        <v>#REF!</v>
      </c>
    </row>
    <row r="24" spans="1:10" x14ac:dyDescent="0.3">
      <c r="G24" s="8">
        <f t="shared" si="0"/>
        <v>2035</v>
      </c>
      <c r="H24" s="8">
        <f t="shared" si="1"/>
        <v>1</v>
      </c>
      <c r="I24" s="17">
        <f t="shared" si="2"/>
        <v>0</v>
      </c>
      <c r="J24" s="22" t="e">
        <f t="shared" si="3"/>
        <v>#REF!</v>
      </c>
    </row>
    <row r="25" spans="1:10" x14ac:dyDescent="0.3">
      <c r="G25" s="9">
        <f t="shared" si="0"/>
        <v>2036</v>
      </c>
      <c r="H25" s="9">
        <f t="shared" si="1"/>
        <v>1</v>
      </c>
      <c r="I25" s="17">
        <f t="shared" si="2"/>
        <v>0</v>
      </c>
      <c r="J25" s="29" t="e">
        <f t="shared" ref="J25:J29" si="4">I25*$B$18*$B$19/10^3</f>
        <v>#REF!</v>
      </c>
    </row>
    <row r="26" spans="1:10" x14ac:dyDescent="0.3">
      <c r="G26" s="8">
        <f t="shared" si="0"/>
        <v>2037</v>
      </c>
      <c r="H26" s="8">
        <f t="shared" si="1"/>
        <v>1</v>
      </c>
      <c r="I26" s="17">
        <f t="shared" si="2"/>
        <v>0</v>
      </c>
      <c r="J26" s="22" t="e">
        <f t="shared" si="4"/>
        <v>#REF!</v>
      </c>
    </row>
    <row r="27" spans="1:10" x14ac:dyDescent="0.3">
      <c r="G27" s="9">
        <f t="shared" si="0"/>
        <v>2038</v>
      </c>
      <c r="H27" s="9">
        <f t="shared" si="1"/>
        <v>1</v>
      </c>
      <c r="I27" s="17">
        <f t="shared" si="2"/>
        <v>0</v>
      </c>
      <c r="J27" s="29" t="e">
        <f t="shared" si="4"/>
        <v>#REF!</v>
      </c>
    </row>
    <row r="28" spans="1:10" x14ac:dyDescent="0.3">
      <c r="G28" s="8">
        <f t="shared" si="0"/>
        <v>2039</v>
      </c>
      <c r="H28" s="8">
        <f t="shared" si="1"/>
        <v>1</v>
      </c>
      <c r="I28" s="17">
        <f t="shared" si="2"/>
        <v>0</v>
      </c>
      <c r="J28" s="22" t="e">
        <f t="shared" si="4"/>
        <v>#REF!</v>
      </c>
    </row>
    <row r="29" spans="1:10" x14ac:dyDescent="0.3">
      <c r="A29" s="20"/>
      <c r="G29" s="9">
        <f t="shared" si="0"/>
        <v>2040</v>
      </c>
      <c r="H29" s="9">
        <f t="shared" si="1"/>
        <v>1</v>
      </c>
      <c r="I29" s="17">
        <f t="shared" si="2"/>
        <v>0</v>
      </c>
      <c r="J29" s="29" t="e">
        <f t="shared" si="4"/>
        <v>#REF!</v>
      </c>
    </row>
    <row r="51" spans="1:1" x14ac:dyDescent="0.3">
      <c r="A51" t="s">
        <v>10</v>
      </c>
    </row>
    <row r="52" spans="1:1" x14ac:dyDescent="0.3">
      <c r="A52" t="s">
        <v>12</v>
      </c>
    </row>
    <row r="53" spans="1:1" x14ac:dyDescent="0.3">
      <c r="A53" t="s">
        <v>11</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3" t="s">
        <v>0</v>
      </c>
      <c r="D3" s="3" t="s">
        <v>22</v>
      </c>
      <c r="E3" s="4" t="s">
        <v>9</v>
      </c>
      <c r="G3" s="10" t="s">
        <v>13</v>
      </c>
      <c r="H3" s="10" t="s">
        <v>31</v>
      </c>
      <c r="I3" s="10" t="s">
        <v>40</v>
      </c>
      <c r="J3" s="10" t="s">
        <v>30</v>
      </c>
      <c r="K3" s="10" t="s">
        <v>41</v>
      </c>
    </row>
    <row r="4" spans="1:11" x14ac:dyDescent="0.3">
      <c r="A4" s="1" t="s">
        <v>5</v>
      </c>
      <c r="B4" s="2"/>
      <c r="D4" s="1" t="s">
        <v>36</v>
      </c>
      <c r="E4" s="2">
        <v>2015</v>
      </c>
      <c r="G4" s="8">
        <f>E4</f>
        <v>2015</v>
      </c>
      <c r="H4" s="25" t="e">
        <f t="shared" ref="H4:H24" si="0">IF($G4&lt;($G$4+$E$5),$E$17,0)</f>
        <v>#REF!</v>
      </c>
      <c r="I4" s="24" t="e">
        <f>H4*$B$20/10^3</f>
        <v>#REF!</v>
      </c>
      <c r="J4" s="25" t="e">
        <f t="shared" ref="J4:J24" si="1">IF($G4&lt;($G$4+$E$5),$E$18,0)</f>
        <v>#REF!</v>
      </c>
      <c r="K4" s="24" t="e">
        <f>J4*$B$21/10^3</f>
        <v>#REF!</v>
      </c>
    </row>
    <row r="5" spans="1:11" x14ac:dyDescent="0.3">
      <c r="A5" s="1" t="s">
        <v>6</v>
      </c>
      <c r="B5" s="2"/>
      <c r="D5" s="1" t="s">
        <v>26</v>
      </c>
      <c r="E5" s="5">
        <v>10</v>
      </c>
      <c r="G5" s="9">
        <f t="shared" ref="G5:G29" si="2">G4+1</f>
        <v>2016</v>
      </c>
      <c r="H5" s="25" t="e">
        <f t="shared" si="0"/>
        <v>#REF!</v>
      </c>
      <c r="I5" s="26" t="e">
        <f t="shared" ref="I5:I24" si="3">H5*$B$20/10^3</f>
        <v>#REF!</v>
      </c>
      <c r="J5" s="25" t="e">
        <f t="shared" si="1"/>
        <v>#REF!</v>
      </c>
      <c r="K5" s="26" t="e">
        <f t="shared" ref="K5:K24" si="4">J5*$B$21/10^3</f>
        <v>#REF!</v>
      </c>
    </row>
    <row r="6" spans="1:11" x14ac:dyDescent="0.3">
      <c r="A6" s="1" t="s">
        <v>27</v>
      </c>
      <c r="B6" s="2">
        <v>2</v>
      </c>
      <c r="D6" s="108" t="s">
        <v>24</v>
      </c>
      <c r="E6" s="109"/>
      <c r="G6" s="8">
        <f t="shared" si="2"/>
        <v>2017</v>
      </c>
      <c r="H6" s="25" t="e">
        <f t="shared" si="0"/>
        <v>#REF!</v>
      </c>
      <c r="I6" s="24" t="e">
        <f t="shared" si="3"/>
        <v>#REF!</v>
      </c>
      <c r="J6" s="25" t="e">
        <f t="shared" si="1"/>
        <v>#REF!</v>
      </c>
      <c r="K6" s="24" t="e">
        <f t="shared" si="4"/>
        <v>#REF!</v>
      </c>
    </row>
    <row r="7" spans="1:11" x14ac:dyDescent="0.3">
      <c r="A7" s="1" t="s">
        <v>37</v>
      </c>
      <c r="B7" s="18"/>
      <c r="D7" s="1" t="s">
        <v>23</v>
      </c>
      <c r="E7" s="5"/>
      <c r="G7" s="9">
        <f t="shared" si="2"/>
        <v>2018</v>
      </c>
      <c r="H7" s="25" t="e">
        <f t="shared" si="0"/>
        <v>#REF!</v>
      </c>
      <c r="I7" s="26" t="e">
        <f t="shared" si="3"/>
        <v>#REF!</v>
      </c>
      <c r="J7" s="25" t="e">
        <f t="shared" si="1"/>
        <v>#REF!</v>
      </c>
      <c r="K7" s="26" t="e">
        <f t="shared" si="4"/>
        <v>#REF!</v>
      </c>
    </row>
    <row r="8" spans="1:11" x14ac:dyDescent="0.3">
      <c r="A8" s="1" t="s">
        <v>38</v>
      </c>
      <c r="B8" s="18"/>
      <c r="D8" s="108" t="s">
        <v>25</v>
      </c>
      <c r="E8" s="109"/>
      <c r="G8" s="8">
        <f t="shared" si="2"/>
        <v>2019</v>
      </c>
      <c r="H8" s="25" t="e">
        <f t="shared" si="0"/>
        <v>#REF!</v>
      </c>
      <c r="I8" s="24" t="e">
        <f t="shared" si="3"/>
        <v>#REF!</v>
      </c>
      <c r="J8" s="25" t="e">
        <f t="shared" si="1"/>
        <v>#REF!</v>
      </c>
      <c r="K8" s="24" t="e">
        <f t="shared" si="4"/>
        <v>#REF!</v>
      </c>
    </row>
    <row r="9" spans="1:11" x14ac:dyDescent="0.3">
      <c r="D9" s="1" t="s">
        <v>28</v>
      </c>
      <c r="E9" s="5"/>
      <c r="G9" s="9">
        <f t="shared" si="2"/>
        <v>2020</v>
      </c>
      <c r="H9" s="25" t="e">
        <f t="shared" si="0"/>
        <v>#REF!</v>
      </c>
      <c r="I9" s="26" t="e">
        <f t="shared" si="3"/>
        <v>#REF!</v>
      </c>
      <c r="J9" s="25" t="e">
        <f t="shared" si="1"/>
        <v>#REF!</v>
      </c>
      <c r="K9" s="26" t="e">
        <f t="shared" si="4"/>
        <v>#REF!</v>
      </c>
    </row>
    <row r="10" spans="1:11" x14ac:dyDescent="0.3">
      <c r="A10" s="7" t="s">
        <v>17</v>
      </c>
      <c r="D10" s="1" t="s">
        <v>29</v>
      </c>
      <c r="E10" s="5"/>
      <c r="G10" s="8">
        <f t="shared" si="2"/>
        <v>2021</v>
      </c>
      <c r="H10" s="25" t="e">
        <f t="shared" si="0"/>
        <v>#REF!</v>
      </c>
      <c r="I10" s="24" t="e">
        <f t="shared" si="3"/>
        <v>#REF!</v>
      </c>
      <c r="J10" s="25" t="e">
        <f t="shared" si="1"/>
        <v>#REF!</v>
      </c>
      <c r="K10" s="24" t="e">
        <f t="shared" si="4"/>
        <v>#REF!</v>
      </c>
    </row>
    <row r="11" spans="1:11" x14ac:dyDescent="0.3">
      <c r="A11" s="6" t="s">
        <v>42</v>
      </c>
      <c r="B11" s="27" t="e">
        <f>(NPV($B$17,K4:K24)+NPV($B$17,I4:I24))/(1+$B$17)^2</f>
        <v>#REF!</v>
      </c>
      <c r="G11" s="9">
        <f t="shared" si="2"/>
        <v>2022</v>
      </c>
      <c r="H11" s="25" t="e">
        <f t="shared" si="0"/>
        <v>#REF!</v>
      </c>
      <c r="I11" s="26" t="e">
        <f t="shared" si="3"/>
        <v>#REF!</v>
      </c>
      <c r="J11" s="25" t="e">
        <f t="shared" si="1"/>
        <v>#REF!</v>
      </c>
      <c r="K11" s="26" t="e">
        <f t="shared" si="4"/>
        <v>#REF!</v>
      </c>
    </row>
    <row r="12" spans="1:11" x14ac:dyDescent="0.3">
      <c r="A12" s="6" t="s">
        <v>16</v>
      </c>
      <c r="B12" s="28" t="e">
        <f>B11/B7</f>
        <v>#REF!</v>
      </c>
      <c r="G12" s="8">
        <f t="shared" si="2"/>
        <v>2023</v>
      </c>
      <c r="H12" s="25" t="e">
        <f t="shared" si="0"/>
        <v>#REF!</v>
      </c>
      <c r="I12" s="24" t="e">
        <f t="shared" si="3"/>
        <v>#REF!</v>
      </c>
      <c r="J12" s="25" t="e">
        <f t="shared" si="1"/>
        <v>#REF!</v>
      </c>
      <c r="K12" s="24" t="e">
        <f t="shared" si="4"/>
        <v>#REF!</v>
      </c>
    </row>
    <row r="13" spans="1:11" x14ac:dyDescent="0.3">
      <c r="A13" s="6" t="s">
        <v>43</v>
      </c>
      <c r="B13" s="27" t="e">
        <f>B7*(B17/(1-(1+B17)^(-E5))/(SUM(H4:H29)+SUM(J4:J29)))</f>
        <v>#REF!</v>
      </c>
      <c r="G13" s="9">
        <f t="shared" si="2"/>
        <v>2024</v>
      </c>
      <c r="H13" s="25" t="e">
        <f t="shared" si="0"/>
        <v>#REF!</v>
      </c>
      <c r="I13" s="26" t="e">
        <f t="shared" si="3"/>
        <v>#REF!</v>
      </c>
      <c r="J13" s="25" t="e">
        <f t="shared" si="1"/>
        <v>#REF!</v>
      </c>
      <c r="K13" s="26" t="e">
        <f t="shared" si="4"/>
        <v>#REF!</v>
      </c>
    </row>
    <row r="14" spans="1:11" x14ac:dyDescent="0.3">
      <c r="G14" s="8">
        <f>G13+1</f>
        <v>2025</v>
      </c>
      <c r="H14" s="25">
        <f t="shared" si="0"/>
        <v>0</v>
      </c>
      <c r="I14" s="24" t="e">
        <f t="shared" si="3"/>
        <v>#REF!</v>
      </c>
      <c r="J14" s="25">
        <f t="shared" si="1"/>
        <v>0</v>
      </c>
      <c r="K14" s="24" t="e">
        <f t="shared" si="4"/>
        <v>#REF!</v>
      </c>
    </row>
    <row r="15" spans="1:11" x14ac:dyDescent="0.3">
      <c r="A15" s="11" t="s">
        <v>1</v>
      </c>
      <c r="G15" s="9">
        <f t="shared" si="2"/>
        <v>2026</v>
      </c>
      <c r="H15" s="25">
        <f t="shared" si="0"/>
        <v>0</v>
      </c>
      <c r="I15" s="26" t="e">
        <f t="shared" si="3"/>
        <v>#REF!</v>
      </c>
      <c r="J15" s="25">
        <f t="shared" si="1"/>
        <v>0</v>
      </c>
      <c r="K15" s="26" t="e">
        <f t="shared" si="4"/>
        <v>#REF!</v>
      </c>
    </row>
    <row r="16" spans="1:11" x14ac:dyDescent="0.3">
      <c r="A16" s="12" t="s">
        <v>2</v>
      </c>
      <c r="B16" s="12">
        <v>2015</v>
      </c>
      <c r="D16" s="11" t="s">
        <v>14</v>
      </c>
      <c r="E16" s="19" t="s">
        <v>9</v>
      </c>
      <c r="G16" s="8">
        <f t="shared" si="2"/>
        <v>2027</v>
      </c>
      <c r="H16" s="25">
        <f t="shared" si="0"/>
        <v>0</v>
      </c>
      <c r="I16" s="24" t="e">
        <f t="shared" si="3"/>
        <v>#REF!</v>
      </c>
      <c r="J16" s="25">
        <f t="shared" si="1"/>
        <v>0</v>
      </c>
      <c r="K16" s="24" t="e">
        <f t="shared" si="4"/>
        <v>#REF!</v>
      </c>
    </row>
    <row r="17" spans="1:11" x14ac:dyDescent="0.3">
      <c r="A17" s="12" t="s">
        <v>3</v>
      </c>
      <c r="B17" s="13">
        <v>7.0000000000000007E-2</v>
      </c>
      <c r="D17" s="15" t="s">
        <v>28</v>
      </c>
      <c r="E17" s="21" t="e">
        <f>IF(E9,E9,$E$7*B18*$B$22/10^6)</f>
        <v>#REF!</v>
      </c>
      <c r="G17" s="9">
        <f t="shared" si="2"/>
        <v>2028</v>
      </c>
      <c r="H17" s="25">
        <f t="shared" si="0"/>
        <v>0</v>
      </c>
      <c r="I17" s="26" t="e">
        <f t="shared" si="3"/>
        <v>#REF!</v>
      </c>
      <c r="J17" s="25">
        <f t="shared" si="1"/>
        <v>0</v>
      </c>
      <c r="K17" s="26" t="e">
        <f t="shared" si="4"/>
        <v>#REF!</v>
      </c>
    </row>
    <row r="18" spans="1:11" x14ac:dyDescent="0.3">
      <c r="A18" s="12" t="s">
        <v>20</v>
      </c>
      <c r="B18" s="31" t="e">
        <f>IF($B$6=2,#REF!,0)</f>
        <v>#REF!</v>
      </c>
      <c r="D18" s="15" t="s">
        <v>29</v>
      </c>
      <c r="E18" s="21" t="e">
        <f>IF(E10,E10,$E$7*B19*$B$22/10^6)</f>
        <v>#REF!</v>
      </c>
      <c r="G18" s="8">
        <f t="shared" si="2"/>
        <v>2029</v>
      </c>
      <c r="H18" s="25">
        <f t="shared" si="0"/>
        <v>0</v>
      </c>
      <c r="I18" s="24" t="e">
        <f t="shared" si="3"/>
        <v>#REF!</v>
      </c>
      <c r="J18" s="25">
        <f t="shared" si="1"/>
        <v>0</v>
      </c>
      <c r="K18" s="24" t="e">
        <f t="shared" si="4"/>
        <v>#REF!</v>
      </c>
    </row>
    <row r="19" spans="1:11" x14ac:dyDescent="0.3">
      <c r="A19" s="12" t="s">
        <v>21</v>
      </c>
      <c r="B19" s="31" t="e">
        <f>IF($B$6=2,#REF!,0)</f>
        <v>#REF!</v>
      </c>
      <c r="G19" s="9">
        <f t="shared" si="2"/>
        <v>2030</v>
      </c>
      <c r="H19" s="25">
        <f t="shared" si="0"/>
        <v>0</v>
      </c>
      <c r="I19" s="26" t="e">
        <f t="shared" si="3"/>
        <v>#REF!</v>
      </c>
      <c r="J19" s="25">
        <f t="shared" si="1"/>
        <v>0</v>
      </c>
      <c r="K19" s="26" t="e">
        <f t="shared" si="4"/>
        <v>#REF!</v>
      </c>
    </row>
    <row r="20" spans="1:11" x14ac:dyDescent="0.3">
      <c r="A20" s="12" t="s">
        <v>44</v>
      </c>
      <c r="B20" s="23" t="e">
        <f>#REF!</f>
        <v>#REF!</v>
      </c>
      <c r="G20" s="8">
        <f t="shared" si="2"/>
        <v>2031</v>
      </c>
      <c r="H20" s="25">
        <f t="shared" si="0"/>
        <v>0</v>
      </c>
      <c r="I20" s="24" t="e">
        <f t="shared" si="3"/>
        <v>#REF!</v>
      </c>
      <c r="J20" s="25">
        <f t="shared" si="1"/>
        <v>0</v>
      </c>
      <c r="K20" s="24" t="e">
        <f t="shared" si="4"/>
        <v>#REF!</v>
      </c>
    </row>
    <row r="21" spans="1:11" x14ac:dyDescent="0.3">
      <c r="A21" s="12" t="s">
        <v>45</v>
      </c>
      <c r="B21" s="23" t="e">
        <f>#REF!</f>
        <v>#REF!</v>
      </c>
      <c r="G21" s="9">
        <f t="shared" si="2"/>
        <v>2032</v>
      </c>
      <c r="H21" s="25">
        <f t="shared" si="0"/>
        <v>0</v>
      </c>
      <c r="I21" s="26" t="e">
        <f t="shared" si="3"/>
        <v>#REF!</v>
      </c>
      <c r="J21" s="25">
        <f t="shared" si="1"/>
        <v>0</v>
      </c>
      <c r="K21" s="26" t="e">
        <f t="shared" si="4"/>
        <v>#REF!</v>
      </c>
    </row>
    <row r="22" spans="1:11" x14ac:dyDescent="0.3">
      <c r="A22" s="12" t="s">
        <v>15</v>
      </c>
      <c r="B22" s="12">
        <v>260</v>
      </c>
      <c r="G22" s="8">
        <f t="shared" si="2"/>
        <v>2033</v>
      </c>
      <c r="H22" s="25">
        <f t="shared" si="0"/>
        <v>0</v>
      </c>
      <c r="I22" s="24" t="e">
        <f t="shared" si="3"/>
        <v>#REF!</v>
      </c>
      <c r="J22" s="25">
        <f t="shared" si="1"/>
        <v>0</v>
      </c>
      <c r="K22" s="24" t="e">
        <f t="shared" si="4"/>
        <v>#REF!</v>
      </c>
    </row>
    <row r="23" spans="1:11" x14ac:dyDescent="0.3">
      <c r="G23" s="9">
        <f t="shared" si="2"/>
        <v>2034</v>
      </c>
      <c r="H23" s="25">
        <f t="shared" si="0"/>
        <v>0</v>
      </c>
      <c r="I23" s="26" t="e">
        <f t="shared" si="3"/>
        <v>#REF!</v>
      </c>
      <c r="J23" s="25">
        <f t="shared" si="1"/>
        <v>0</v>
      </c>
      <c r="K23" s="26" t="e">
        <f t="shared" si="4"/>
        <v>#REF!</v>
      </c>
    </row>
    <row r="24" spans="1:11" x14ac:dyDescent="0.3">
      <c r="G24" s="8">
        <f t="shared" si="2"/>
        <v>2035</v>
      </c>
      <c r="H24" s="25">
        <f t="shared" si="0"/>
        <v>0</v>
      </c>
      <c r="I24" s="24" t="e">
        <f t="shared" si="3"/>
        <v>#REF!</v>
      </c>
      <c r="J24" s="25">
        <f t="shared" si="1"/>
        <v>0</v>
      </c>
      <c r="K24" s="24" t="e">
        <f t="shared" si="4"/>
        <v>#REF!</v>
      </c>
    </row>
    <row r="25" spans="1:11" x14ac:dyDescent="0.3">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x14ac:dyDescent="0.3">
      <c r="G26" s="8">
        <f t="shared" si="2"/>
        <v>2037</v>
      </c>
      <c r="H26" s="25">
        <f t="shared" si="5"/>
        <v>0</v>
      </c>
      <c r="I26" s="24" t="e">
        <f t="shared" si="6"/>
        <v>#REF!</v>
      </c>
      <c r="J26" s="25">
        <f t="shared" si="7"/>
        <v>0</v>
      </c>
      <c r="K26" s="24" t="e">
        <f t="shared" si="8"/>
        <v>#REF!</v>
      </c>
    </row>
    <row r="27" spans="1:11" x14ac:dyDescent="0.3">
      <c r="G27" s="9">
        <f t="shared" si="2"/>
        <v>2038</v>
      </c>
      <c r="H27" s="25">
        <f t="shared" si="5"/>
        <v>0</v>
      </c>
      <c r="I27" s="26" t="e">
        <f t="shared" si="6"/>
        <v>#REF!</v>
      </c>
      <c r="J27" s="25">
        <f t="shared" si="7"/>
        <v>0</v>
      </c>
      <c r="K27" s="26" t="e">
        <f t="shared" si="8"/>
        <v>#REF!</v>
      </c>
    </row>
    <row r="28" spans="1:11" x14ac:dyDescent="0.3">
      <c r="G28" s="8">
        <f t="shared" si="2"/>
        <v>2039</v>
      </c>
      <c r="H28" s="25">
        <f t="shared" si="5"/>
        <v>0</v>
      </c>
      <c r="I28" s="24" t="e">
        <f t="shared" si="6"/>
        <v>#REF!</v>
      </c>
      <c r="J28" s="25">
        <f t="shared" si="7"/>
        <v>0</v>
      </c>
      <c r="K28" s="24" t="e">
        <f t="shared" si="8"/>
        <v>#REF!</v>
      </c>
    </row>
    <row r="29" spans="1:11" x14ac:dyDescent="0.3">
      <c r="G29" s="9">
        <f t="shared" si="2"/>
        <v>2040</v>
      </c>
      <c r="H29" s="25">
        <f>IF($G29&lt;($G$4+$E$5),$E$17,0)</f>
        <v>0</v>
      </c>
      <c r="I29" s="26" t="e">
        <f t="shared" si="6"/>
        <v>#REF!</v>
      </c>
      <c r="J29" s="25">
        <f>IF($G29&lt;($G$4+$E$5),$E$18,0)</f>
        <v>0</v>
      </c>
      <c r="K29" s="26" t="e">
        <f t="shared" si="8"/>
        <v>#REF!</v>
      </c>
    </row>
    <row r="31" spans="1:11" x14ac:dyDescent="0.3">
      <c r="A31" s="20"/>
    </row>
    <row r="53" spans="1:1" x14ac:dyDescent="0.3">
      <c r="A53" t="s">
        <v>10</v>
      </c>
    </row>
    <row r="54" spans="1:1" x14ac:dyDescent="0.3">
      <c r="A54" t="s">
        <v>12</v>
      </c>
    </row>
    <row r="55" spans="1:1" x14ac:dyDescent="0.3">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zoomScale="115" zoomScaleNormal="115" workbookViewId="0">
      <selection activeCell="C12" sqref="C12"/>
    </sheetView>
  </sheetViews>
  <sheetFormatPr defaultColWidth="9.109375" defaultRowHeight="14.4" x14ac:dyDescent="0.3"/>
  <cols>
    <col min="1" max="1" width="9.109375" style="41"/>
    <col min="2" max="2" width="41.109375" style="41" customWidth="1"/>
    <col min="3" max="3" width="12.109375" style="41" customWidth="1"/>
    <col min="4" max="4" width="12.88671875" style="41" customWidth="1"/>
    <col min="5" max="5" width="5.88671875" style="41" customWidth="1"/>
    <col min="6" max="6" width="23.88671875" style="41" customWidth="1"/>
    <col min="7" max="7" width="19.109375" style="41" customWidth="1"/>
    <col min="8" max="8" width="14.109375" style="41" customWidth="1"/>
    <col min="9" max="9" width="13.6640625" style="41" customWidth="1"/>
    <col min="10" max="10" width="12" style="49" customWidth="1"/>
    <col min="11" max="12" width="9.109375" style="41"/>
    <col min="13" max="13" width="11.5546875" style="41" bestFit="1" customWidth="1"/>
    <col min="14" max="16384" width="9.109375" style="41"/>
  </cols>
  <sheetData>
    <row r="2" spans="2:19" ht="18" x14ac:dyDescent="0.3">
      <c r="B2" s="42" t="s">
        <v>47</v>
      </c>
      <c r="C2" s="43"/>
      <c r="D2" s="43"/>
      <c r="E2" s="43"/>
      <c r="F2" s="43"/>
    </row>
    <row r="3" spans="2:19" x14ac:dyDescent="0.3">
      <c r="B3" s="48"/>
      <c r="C3" s="48"/>
      <c r="D3" s="48"/>
    </row>
    <row r="4" spans="2:19" x14ac:dyDescent="0.3">
      <c r="B4" s="113" t="s">
        <v>0</v>
      </c>
      <c r="C4" s="114"/>
      <c r="D4" s="48"/>
      <c r="E4" s="44"/>
      <c r="F4" s="41" t="s">
        <v>113</v>
      </c>
    </row>
    <row r="5" spans="2:19" ht="28.8" x14ac:dyDescent="0.3">
      <c r="B5" s="66" t="s">
        <v>54</v>
      </c>
      <c r="C5" s="60" t="s">
        <v>325</v>
      </c>
      <c r="D5" s="45"/>
      <c r="E5" s="47"/>
      <c r="F5" s="41" t="s">
        <v>180</v>
      </c>
    </row>
    <row r="6" spans="2:19" x14ac:dyDescent="0.3">
      <c r="B6" s="66" t="s">
        <v>52</v>
      </c>
      <c r="C6" s="60" t="s">
        <v>191</v>
      </c>
      <c r="D6" s="45"/>
      <c r="E6" s="46"/>
      <c r="F6" s="41" t="s">
        <v>114</v>
      </c>
    </row>
    <row r="7" spans="2:19" x14ac:dyDescent="0.3">
      <c r="B7" s="66" t="s">
        <v>53</v>
      </c>
      <c r="C7" s="60" t="s">
        <v>188</v>
      </c>
      <c r="D7" s="45"/>
    </row>
    <row r="8" spans="2:19" ht="14.4" customHeight="1" x14ac:dyDescent="0.3">
      <c r="B8" s="66" t="s">
        <v>55</v>
      </c>
      <c r="C8" s="60" t="s">
        <v>325</v>
      </c>
      <c r="D8" s="45"/>
      <c r="E8" s="115" t="s">
        <v>181</v>
      </c>
      <c r="F8" s="115"/>
    </row>
    <row r="9" spans="2:19" x14ac:dyDescent="0.3">
      <c r="B9" s="66" t="s">
        <v>49</v>
      </c>
      <c r="C9" s="60" t="s">
        <v>326</v>
      </c>
      <c r="D9" s="45"/>
      <c r="E9" s="115"/>
      <c r="F9" s="115"/>
    </row>
    <row r="10" spans="2:19" ht="28.8" x14ac:dyDescent="0.3">
      <c r="B10" s="66" t="s">
        <v>50</v>
      </c>
      <c r="C10" s="60" t="s">
        <v>327</v>
      </c>
      <c r="D10" s="45"/>
      <c r="E10" s="115"/>
      <c r="F10" s="115"/>
    </row>
    <row r="11" spans="2:19" x14ac:dyDescent="0.3">
      <c r="B11" s="66" t="s">
        <v>51</v>
      </c>
      <c r="C11" s="60">
        <v>0.7</v>
      </c>
      <c r="D11" s="72"/>
      <c r="E11" s="115"/>
      <c r="F11" s="115"/>
      <c r="N11" s="112"/>
      <c r="O11" s="112"/>
      <c r="P11" s="112"/>
      <c r="Q11" s="112"/>
      <c r="R11" s="112"/>
      <c r="S11" s="112"/>
    </row>
    <row r="12" spans="2:19" ht="28.8" x14ac:dyDescent="0.3">
      <c r="B12" s="66" t="s">
        <v>207</v>
      </c>
      <c r="C12" s="60">
        <v>781</v>
      </c>
      <c r="D12" s="45"/>
      <c r="E12" s="71"/>
      <c r="F12" s="71"/>
    </row>
    <row r="13" spans="2:19" ht="28.8" x14ac:dyDescent="0.3">
      <c r="B13" s="66" t="s">
        <v>184</v>
      </c>
      <c r="C13" s="60" t="s">
        <v>323</v>
      </c>
      <c r="D13" s="45"/>
      <c r="E13" s="71"/>
      <c r="F13" s="71"/>
    </row>
    <row r="14" spans="2:19" x14ac:dyDescent="0.3">
      <c r="B14" s="48"/>
      <c r="C14" s="45"/>
      <c r="D14" s="45"/>
    </row>
    <row r="15" spans="2:19" x14ac:dyDescent="0.3">
      <c r="B15" s="48"/>
      <c r="C15" s="45"/>
      <c r="D15" s="45"/>
      <c r="M15" s="59"/>
      <c r="N15" s="59"/>
    </row>
    <row r="16" spans="2:19" x14ac:dyDescent="0.3">
      <c r="B16" s="113" t="s">
        <v>46</v>
      </c>
      <c r="C16" s="114"/>
      <c r="D16" s="73"/>
      <c r="M16" s="59"/>
      <c r="N16" s="59"/>
    </row>
    <row r="17" spans="2:14" x14ac:dyDescent="0.3">
      <c r="B17" s="66" t="s">
        <v>218</v>
      </c>
      <c r="C17" s="74">
        <v>80917</v>
      </c>
      <c r="D17" s="75"/>
      <c r="F17" s="59"/>
      <c r="H17" s="53"/>
      <c r="M17" s="59"/>
      <c r="N17" s="59"/>
    </row>
    <row r="18" spans="2:14" x14ac:dyDescent="0.3">
      <c r="B18" s="76" t="s">
        <v>219</v>
      </c>
      <c r="C18" s="77"/>
      <c r="D18" s="48"/>
      <c r="F18" s="59"/>
      <c r="H18" s="59"/>
      <c r="M18" s="59"/>
      <c r="N18" s="59"/>
    </row>
    <row r="19" spans="2:14" x14ac:dyDescent="0.3">
      <c r="B19" s="48"/>
      <c r="C19" s="48"/>
      <c r="D19" s="48"/>
      <c r="H19" s="53"/>
      <c r="M19" s="59"/>
      <c r="N19" s="59"/>
    </row>
    <row r="20" spans="2:14" x14ac:dyDescent="0.3">
      <c r="B20" s="48"/>
      <c r="C20" s="48"/>
      <c r="D20" s="48"/>
      <c r="H20" s="53"/>
      <c r="M20" s="59"/>
      <c r="N20" s="59"/>
    </row>
    <row r="21" spans="2:14" ht="18.600000000000001" thickBot="1" x14ac:dyDescent="0.35">
      <c r="B21" s="79" t="s">
        <v>48</v>
      </c>
      <c r="C21" s="48"/>
      <c r="D21" s="48"/>
      <c r="M21" s="59"/>
      <c r="N21" s="59"/>
    </row>
    <row r="22" spans="2:14" x14ac:dyDescent="0.3">
      <c r="B22" s="110" t="s">
        <v>209</v>
      </c>
      <c r="C22" s="111"/>
      <c r="M22" s="59"/>
      <c r="N22" s="59"/>
    </row>
    <row r="23" spans="2:14" ht="28.8" x14ac:dyDescent="0.3">
      <c r="B23" s="68"/>
      <c r="C23" s="69" t="s">
        <v>210</v>
      </c>
      <c r="M23" s="59"/>
      <c r="N23" s="59"/>
    </row>
    <row r="24" spans="2:14" x14ac:dyDescent="0.3">
      <c r="B24" s="68" t="s">
        <v>211</v>
      </c>
      <c r="C24" s="78">
        <f>'Preventable Crash data'!$C$24</f>
        <v>0</v>
      </c>
      <c r="M24" s="59"/>
      <c r="N24" s="59"/>
    </row>
    <row r="25" spans="2:14" ht="15" thickBot="1" x14ac:dyDescent="0.35">
      <c r="B25" s="70" t="s">
        <v>212</v>
      </c>
      <c r="C25" s="78">
        <f>'Preventable Crash data'!$C$25</f>
        <v>4.8369246571835705</v>
      </c>
    </row>
    <row r="26" spans="2:14" x14ac:dyDescent="0.3">
      <c r="B26" s="48"/>
      <c r="C26" s="48"/>
      <c r="D26" s="48"/>
    </row>
    <row r="27" spans="2:14" x14ac:dyDescent="0.3">
      <c r="B27" s="48"/>
      <c r="C27" s="48"/>
      <c r="D27" s="48"/>
    </row>
    <row r="28" spans="2:14" x14ac:dyDescent="0.3">
      <c r="B28" s="48"/>
      <c r="C28" s="48"/>
      <c r="D28" s="48"/>
    </row>
  </sheetData>
  <mergeCells count="6">
    <mergeCell ref="B22:C22"/>
    <mergeCell ref="N11:P11"/>
    <mergeCell ref="Q11:S11"/>
    <mergeCell ref="B4:C4"/>
    <mergeCell ref="B16:C16"/>
    <mergeCell ref="E8:F11"/>
  </mergeCells>
  <dataValidations count="2">
    <dataValidation type="list" allowBlank="1" showInputMessage="1" showErrorMessage="1" sqref="D6" xr:uid="{00000000-0002-0000-0300-000000000000}">
      <formula1>#REF!</formula1>
    </dataValidation>
    <dataValidation type="list" allowBlank="1" showInputMessage="1" showErrorMessage="1" sqref="D7" xr:uid="{00000000-0002-0000-0300-000001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S29"/>
  <sheetViews>
    <sheetView zoomScale="70" zoomScaleNormal="70" workbookViewId="0">
      <selection activeCell="E26" sqref="E26"/>
    </sheetView>
  </sheetViews>
  <sheetFormatPr defaultRowHeight="14.4" x14ac:dyDescent="0.3"/>
  <cols>
    <col min="1" max="1" width="8.88671875" style="87"/>
    <col min="2" max="2" width="27.6640625" style="87" bestFit="1" customWidth="1"/>
    <col min="3" max="3" width="15" style="87" customWidth="1"/>
    <col min="4" max="4" width="17.109375" style="87" customWidth="1"/>
    <col min="5" max="5" width="16.44140625" style="87" customWidth="1"/>
    <col min="6" max="6" width="2.88671875" style="87" customWidth="1"/>
    <col min="7" max="7" width="27.5546875" style="87" customWidth="1"/>
    <col min="8" max="8" width="14.109375" style="87" customWidth="1"/>
    <col min="9" max="9" width="15.109375" style="87" bestFit="1" customWidth="1"/>
    <col min="10" max="10" width="16.44140625" style="87" bestFit="1" customWidth="1"/>
    <col min="11" max="11" width="9.6640625" style="87" customWidth="1"/>
    <col min="12" max="12" width="30.109375" style="87" customWidth="1"/>
    <col min="13" max="13" width="12" style="87" customWidth="1"/>
    <col min="14" max="15" width="15.33203125" style="87" customWidth="1"/>
    <col min="16" max="16" width="12.6640625" style="87" customWidth="1"/>
    <col min="17" max="17" width="4.88671875" style="87" customWidth="1"/>
    <col min="18" max="18" width="23.5546875" style="87" bestFit="1" customWidth="1"/>
    <col min="19" max="19" width="19.44140625" style="87" bestFit="1" customWidth="1"/>
    <col min="20" max="16384" width="8.88671875" style="87"/>
  </cols>
  <sheetData>
    <row r="1" spans="2:19" ht="33.75" customHeight="1" x14ac:dyDescent="0.3">
      <c r="B1" s="54"/>
      <c r="C1" s="120" t="s">
        <v>182</v>
      </c>
      <c r="D1" s="120"/>
      <c r="E1" s="121" t="s">
        <v>216</v>
      </c>
      <c r="F1" s="122"/>
      <c r="G1" s="123"/>
    </row>
    <row r="3" spans="2:19" x14ac:dyDescent="0.3">
      <c r="B3" s="118" t="s">
        <v>179</v>
      </c>
      <c r="C3" s="119"/>
      <c r="D3" s="119"/>
      <c r="E3" s="119"/>
      <c r="G3" s="118" t="s">
        <v>163</v>
      </c>
      <c r="H3" s="119"/>
      <c r="I3" s="119"/>
      <c r="J3" s="88"/>
      <c r="L3" s="118" t="s">
        <v>185</v>
      </c>
      <c r="M3" s="119"/>
      <c r="N3" s="119"/>
      <c r="O3" s="88"/>
    </row>
    <row r="4" spans="2:19" s="91" customFormat="1" ht="57.6" x14ac:dyDescent="0.3">
      <c r="B4" s="89" t="s">
        <v>217</v>
      </c>
      <c r="C4" s="90" t="s">
        <v>178</v>
      </c>
      <c r="D4" s="89" t="s">
        <v>173</v>
      </c>
      <c r="E4" s="89" t="s">
        <v>220</v>
      </c>
      <c r="G4" s="89" t="s">
        <v>217</v>
      </c>
      <c r="H4" s="90" t="s">
        <v>177</v>
      </c>
      <c r="I4" s="89" t="s">
        <v>173</v>
      </c>
      <c r="J4" s="89" t="s">
        <v>220</v>
      </c>
      <c r="L4" s="89" t="s">
        <v>208</v>
      </c>
      <c r="M4" s="90" t="s">
        <v>186</v>
      </c>
      <c r="N4" s="89" t="s">
        <v>173</v>
      </c>
      <c r="O4" s="89" t="s">
        <v>220</v>
      </c>
      <c r="R4" s="89" t="s">
        <v>206</v>
      </c>
      <c r="S4" s="89" t="s">
        <v>205</v>
      </c>
    </row>
    <row r="5" spans="2:19" x14ac:dyDescent="0.3">
      <c r="B5" s="54" t="s">
        <v>117</v>
      </c>
      <c r="C5" s="82">
        <f>(SUMIFS('Raw Crash data'!Z:Z,'Raw Crash data'!Q:Q,$R$5)+SUMIFS('Raw Crash data'!Z:Z,'Raw Crash data'!Q:Q,$R$6))</f>
        <v>0</v>
      </c>
      <c r="D5" s="83">
        <v>0</v>
      </c>
      <c r="E5" s="84">
        <f>($C5*100000000)/('Inputs &amp; Outputs'!$C$11*'Inputs &amp; Outputs'!$C$17*365*5)</f>
        <v>0</v>
      </c>
      <c r="G5" s="54" t="s">
        <v>117</v>
      </c>
      <c r="H5" s="82">
        <f>SUMIFS('Raw Crash data'!Z:Z,'Raw Crash data'!Q:Q,$S$5)+SUMIFS('Raw Crash data'!Z:Z,'Raw Crash data'!Q:Q,$S$6)</f>
        <v>0</v>
      </c>
      <c r="I5" s="83">
        <f>$H5/5</f>
        <v>0</v>
      </c>
      <c r="J5" s="84">
        <f>($H5*100000000)/('Inputs &amp; Outputs'!$C$11*'Inputs &amp; Outputs'!$C$17*365*5)</f>
        <v>0</v>
      </c>
      <c r="L5" s="54" t="s">
        <v>117</v>
      </c>
      <c r="M5" s="82">
        <f t="shared" ref="M5:M20" si="0">C5+H5</f>
        <v>0</v>
      </c>
      <c r="N5" s="83">
        <f>$M5/5</f>
        <v>0</v>
      </c>
      <c r="O5" s="84">
        <f>($M5*100000000)/('Inputs &amp; Outputs'!$C$11*'Inputs &amp; Outputs'!$C$17*365*5)</f>
        <v>0</v>
      </c>
      <c r="R5" s="92" t="s">
        <v>204</v>
      </c>
      <c r="S5" s="92" t="s">
        <v>203</v>
      </c>
    </row>
    <row r="6" spans="2:19" x14ac:dyDescent="0.3">
      <c r="B6" s="54" t="s">
        <v>164</v>
      </c>
      <c r="C6" s="82">
        <f>(SUMIFS('Raw Crash data'!AA:AA,'Raw Crash data'!Q:Q,$R$5)+SUMIFS('Raw Crash data'!AA:AA,'Raw Crash data'!Q:Q,$R$6))</f>
        <v>5</v>
      </c>
      <c r="D6" s="83">
        <f t="shared" ref="D6:D20" si="1">$C6/5</f>
        <v>1</v>
      </c>
      <c r="E6" s="84">
        <f>($C6*100000000)/('Inputs &amp; Outputs'!$C$11*'Inputs &amp; Outputs'!$C$17*365*5)</f>
        <v>4.8369246571835705</v>
      </c>
      <c r="G6" s="54" t="s">
        <v>164</v>
      </c>
      <c r="H6" s="82">
        <f>(SUMIFS('Raw Crash data'!AA:AA,'Raw Crash data'!Q:Q,$S$5)+SUMIFS('Raw Crash data'!AA:AA,'Raw Crash data'!Q:Q,$S$8))</f>
        <v>0</v>
      </c>
      <c r="I6" s="83">
        <f t="shared" ref="I6:I20" si="2">$H6/5</f>
        <v>0</v>
      </c>
      <c r="J6" s="84">
        <f>($H6*100000000)/('Inputs &amp; Outputs'!$C$11*'Inputs &amp; Outputs'!$C$17*365*5)</f>
        <v>0</v>
      </c>
      <c r="L6" s="54" t="s">
        <v>164</v>
      </c>
      <c r="M6" s="82">
        <f t="shared" si="0"/>
        <v>5</v>
      </c>
      <c r="N6" s="83">
        <f t="shared" ref="N6:N20" si="3">$M6/5</f>
        <v>1</v>
      </c>
      <c r="O6" s="84">
        <f>($M6*100000000)/('Inputs &amp; Outputs'!$C$11*'Inputs &amp; Outputs'!$C$17*365*5)</f>
        <v>4.8369246571835705</v>
      </c>
      <c r="R6" s="92" t="s">
        <v>202</v>
      </c>
      <c r="S6" s="92" t="s">
        <v>201</v>
      </c>
    </row>
    <row r="7" spans="2:19" x14ac:dyDescent="0.3">
      <c r="B7" s="54" t="s">
        <v>165</v>
      </c>
      <c r="C7" s="82">
        <f>(SUMIFS('Raw Crash data'!AB:AB,'Raw Crash data'!Q:Q,$R$5)+SUMIFS('Raw Crash data'!AB:AB,'Raw Crash data'!Q:Q,$R$6))</f>
        <v>30</v>
      </c>
      <c r="D7" s="83">
        <f>$C7/5</f>
        <v>6</v>
      </c>
      <c r="E7" s="84">
        <f>($C7*100000000)/('Inputs &amp; Outputs'!$C$11*'Inputs &amp; Outputs'!$C$17*365*5)</f>
        <v>29.021547943101421</v>
      </c>
      <c r="G7" s="54" t="s">
        <v>165</v>
      </c>
      <c r="H7" s="82">
        <f>(SUMIFS('Raw Crash data'!AB:AB,'Raw Crash data'!Q:Q,$S$5)+SUMIFS('Raw Crash data'!AB:AB,'Raw Crash data'!Q:Q,$S$6))</f>
        <v>2</v>
      </c>
      <c r="I7" s="83">
        <f t="shared" si="2"/>
        <v>0.4</v>
      </c>
      <c r="J7" s="84">
        <f>($H7*100000000)/('Inputs &amp; Outputs'!$C$11*'Inputs &amp; Outputs'!$C$17*365*5)</f>
        <v>1.934769862873428</v>
      </c>
      <c r="L7" s="54" t="s">
        <v>165</v>
      </c>
      <c r="M7" s="82">
        <f t="shared" si="0"/>
        <v>32</v>
      </c>
      <c r="N7" s="83">
        <f t="shared" si="3"/>
        <v>6.4</v>
      </c>
      <c r="O7" s="84">
        <f>($M7*100000000)/('Inputs &amp; Outputs'!$C$11*'Inputs &amp; Outputs'!$C$17*365*5)</f>
        <v>30.956317805974848</v>
      </c>
    </row>
    <row r="8" spans="2:19" x14ac:dyDescent="0.3">
      <c r="B8" s="54" t="s">
        <v>166</v>
      </c>
      <c r="C8" s="82">
        <f>(SUMIFS('Raw Crash data'!AC:AC,'Raw Crash data'!Q:Q,$R$5)+SUMIFS('Raw Crash data'!AC:AC,'Raw Crash data'!Q:Q,$R$6))</f>
        <v>53</v>
      </c>
      <c r="D8" s="83">
        <f t="shared" si="1"/>
        <v>10.6</v>
      </c>
      <c r="E8" s="84">
        <f>($C8*100000000)/('Inputs &amp; Outputs'!$C$11*'Inputs &amp; Outputs'!$C$17*365*5)</f>
        <v>51.271401366145845</v>
      </c>
      <c r="G8" s="54" t="s">
        <v>166</v>
      </c>
      <c r="H8" s="82">
        <f>(SUMIFS('Raw Crash data'!AC:AC,'Raw Crash data'!Q:Q,$S$5)+SUMIFS('Raw Crash data'!AC:AC,'Raw Crash data'!Q:Q,$S$6))</f>
        <v>0</v>
      </c>
      <c r="I8" s="83">
        <f t="shared" si="2"/>
        <v>0</v>
      </c>
      <c r="J8" s="84">
        <f>($H8*100000000)/('Inputs &amp; Outputs'!$C$11*'Inputs &amp; Outputs'!$C$17*365*5)</f>
        <v>0</v>
      </c>
      <c r="L8" s="54" t="s">
        <v>166</v>
      </c>
      <c r="M8" s="82">
        <f t="shared" si="0"/>
        <v>53</v>
      </c>
      <c r="N8" s="83">
        <f t="shared" si="3"/>
        <v>10.6</v>
      </c>
      <c r="O8" s="84">
        <f>($M8*100000000)/('Inputs &amp; Outputs'!$C$11*'Inputs &amp; Outputs'!$C$17*365*5)</f>
        <v>51.271401366145845</v>
      </c>
    </row>
    <row r="9" spans="2:19" x14ac:dyDescent="0.3">
      <c r="B9" s="54" t="s">
        <v>118</v>
      </c>
      <c r="C9" s="82">
        <f>(SUMIFS('Raw Crash data'!AG:AG,'Raw Crash data'!Q:Q,$R$5)+SUMIFS('Raw Crash data'!AG:AG,'Raw Crash data'!Q:Q,$R$6))</f>
        <v>0</v>
      </c>
      <c r="D9" s="83">
        <f t="shared" si="1"/>
        <v>0</v>
      </c>
      <c r="E9" s="84">
        <f>($C9*100000000)/('Inputs &amp; Outputs'!$C$11*'Inputs &amp; Outputs'!$C$17*365*5)</f>
        <v>0</v>
      </c>
      <c r="G9" s="54" t="s">
        <v>118</v>
      </c>
      <c r="H9" s="82">
        <f>(SUMIFS('Raw Crash data'!AG:AG,'Raw Crash data'!Q:Q,$S$5)+SUMIFS('Raw Crash data'!AG:AG,'Raw Crash data'!Q:Q,$S$6))</f>
        <v>0</v>
      </c>
      <c r="I9" s="83">
        <f t="shared" si="2"/>
        <v>0</v>
      </c>
      <c r="J9" s="84">
        <f>($H9*100000000)/('Inputs &amp; Outputs'!$C$11*'Inputs &amp; Outputs'!$C$17*365*5)</f>
        <v>0</v>
      </c>
      <c r="L9" s="54" t="s">
        <v>118</v>
      </c>
      <c r="M9" s="82">
        <f t="shared" si="0"/>
        <v>0</v>
      </c>
      <c r="N9" s="83">
        <f t="shared" si="3"/>
        <v>0</v>
      </c>
      <c r="O9" s="84">
        <f>($M9*100000000)/('Inputs &amp; Outputs'!$C$11*'Inputs &amp; Outputs'!$C$17*365*5)</f>
        <v>0</v>
      </c>
    </row>
    <row r="10" spans="2:19" x14ac:dyDescent="0.3">
      <c r="B10" s="54" t="s">
        <v>168</v>
      </c>
      <c r="C10" s="82">
        <f>(SUMIFS('Raw Crash data'!AH:AH,'Raw Crash data'!Q:Q,$R$5)+SUMIFS('Raw Crash data'!AH:AH,'Raw Crash data'!Q:Q,$R$6))</f>
        <v>0</v>
      </c>
      <c r="D10" s="83">
        <f t="shared" si="1"/>
        <v>0</v>
      </c>
      <c r="E10" s="84">
        <f>($C10*100000000)/('Inputs &amp; Outputs'!$C$11*'Inputs &amp; Outputs'!$C$17*365*5)</f>
        <v>0</v>
      </c>
      <c r="G10" s="54" t="s">
        <v>168</v>
      </c>
      <c r="H10" s="82">
        <f>(SUMIFS('Raw Crash data'!AH:AH,'Raw Crash data'!Q:Q,$S$5)+SUMIFS('Raw Crash data'!AH:AH,'Raw Crash data'!Q:Q,$S$6))</f>
        <v>0</v>
      </c>
      <c r="I10" s="83">
        <f t="shared" si="2"/>
        <v>0</v>
      </c>
      <c r="J10" s="84">
        <f>($H10*100000000)/('Inputs &amp; Outputs'!$C$11*'Inputs &amp; Outputs'!$C$17*365*5)</f>
        <v>0</v>
      </c>
      <c r="L10" s="54" t="s">
        <v>168</v>
      </c>
      <c r="M10" s="82">
        <f t="shared" si="0"/>
        <v>0</v>
      </c>
      <c r="N10" s="83">
        <f t="shared" si="3"/>
        <v>0</v>
      </c>
      <c r="O10" s="84">
        <f>($M10*100000000)/('Inputs &amp; Outputs'!$C$11*'Inputs &amp; Outputs'!$C$17*365*5)</f>
        <v>0</v>
      </c>
    </row>
    <row r="11" spans="2:19" x14ac:dyDescent="0.3">
      <c r="B11" s="54" t="s">
        <v>167</v>
      </c>
      <c r="C11" s="82">
        <f>(SUMIFS('Raw Crash data'!AI:AI,'Raw Crash data'!Q:Q,$R$5)+SUMIFS('Raw Crash data'!AI:AI,'Raw Crash data'!Q:Q,$R$6))</f>
        <v>0</v>
      </c>
      <c r="D11" s="83">
        <f t="shared" si="1"/>
        <v>0</v>
      </c>
      <c r="E11" s="84">
        <f>($C11*100000000)/('Inputs &amp; Outputs'!$C$11*'Inputs &amp; Outputs'!$C$17*365*5)</f>
        <v>0</v>
      </c>
      <c r="G11" s="54" t="s">
        <v>167</v>
      </c>
      <c r="H11" s="82">
        <f>(SUMIFS('Raw Crash data'!AI:AI,'Raw Crash data'!Q:Q,$S$5)+SUMIFS('Raw Crash data'!AI:AI,'Raw Crash data'!Q:Q,$S$6))</f>
        <v>0</v>
      </c>
      <c r="I11" s="83">
        <f t="shared" si="2"/>
        <v>0</v>
      </c>
      <c r="J11" s="84">
        <f>($H11*100000000)/('Inputs &amp; Outputs'!$C$11*'Inputs &amp; Outputs'!$C$17*365*5)</f>
        <v>0</v>
      </c>
      <c r="L11" s="54" t="s">
        <v>167</v>
      </c>
      <c r="M11" s="82">
        <f t="shared" si="0"/>
        <v>0</v>
      </c>
      <c r="N11" s="83">
        <f t="shared" si="3"/>
        <v>0</v>
      </c>
      <c r="O11" s="84">
        <f>($M11*100000000)/('Inputs &amp; Outputs'!$C$11*'Inputs &amp; Outputs'!$C$17*365*5)</f>
        <v>0</v>
      </c>
    </row>
    <row r="12" spans="2:19" x14ac:dyDescent="0.3">
      <c r="B12" s="54" t="s">
        <v>169</v>
      </c>
      <c r="C12" s="82">
        <f>(SUMIFS('Raw Crash data'!AJ:AJ,'Raw Crash data'!Q:Q,$R$5)+SUMIFS('Raw Crash data'!AJ:AJ,'Raw Crash data'!Q:Q,$R$6))</f>
        <v>0</v>
      </c>
      <c r="D12" s="83">
        <f t="shared" si="1"/>
        <v>0</v>
      </c>
      <c r="E12" s="84">
        <f>($C12*100000000)/('Inputs &amp; Outputs'!$C$11*'Inputs &amp; Outputs'!$C$17*365*5)</f>
        <v>0</v>
      </c>
      <c r="G12" s="54" t="s">
        <v>169</v>
      </c>
      <c r="H12" s="82">
        <f>(SUMIFS('Raw Crash data'!AJ:AJ,'Raw Crash data'!Q:Q,$S$5)+SUMIFS('Raw Crash data'!AJ:AJ,'Raw Crash data'!Q:Q,$S$6))</f>
        <v>0</v>
      </c>
      <c r="I12" s="83">
        <f t="shared" si="2"/>
        <v>0</v>
      </c>
      <c r="J12" s="84">
        <f>($H12*100000000)/('Inputs &amp; Outputs'!$C$11*'Inputs &amp; Outputs'!$C$17*365*5)</f>
        <v>0</v>
      </c>
      <c r="L12" s="54" t="s">
        <v>169</v>
      </c>
      <c r="M12" s="82">
        <f t="shared" si="0"/>
        <v>0</v>
      </c>
      <c r="N12" s="83">
        <f t="shared" si="3"/>
        <v>0</v>
      </c>
      <c r="O12" s="84">
        <f>($M12*100000000)/('Inputs &amp; Outputs'!$C$11*'Inputs &amp; Outputs'!$C$17*365*5)</f>
        <v>0</v>
      </c>
    </row>
    <row r="13" spans="2:19" x14ac:dyDescent="0.3">
      <c r="B13" s="54" t="s">
        <v>119</v>
      </c>
      <c r="C13" s="82">
        <f>(SUMIFS('Raw Crash data'!AN:AN,'Raw Crash data'!Q:Q,$R$5)+SUMIFS('Raw Crash data'!AN:AN,'Raw Crash data'!Q:Q,$R$6))</f>
        <v>0</v>
      </c>
      <c r="D13" s="83">
        <f t="shared" si="1"/>
        <v>0</v>
      </c>
      <c r="E13" s="84">
        <f>($C13*100000000)/('Inputs &amp; Outputs'!$C$11*'Inputs &amp; Outputs'!$C$17*365*5)</f>
        <v>0</v>
      </c>
      <c r="G13" s="54" t="s">
        <v>119</v>
      </c>
      <c r="H13" s="82">
        <f>(SUMIFS('Raw Crash data'!AN:AN,'Raw Crash data'!Q:Q,$S$5)+SUMIFS('Raw Crash data'!AN:AN,'Raw Crash data'!Q:Q,$S$6))</f>
        <v>0</v>
      </c>
      <c r="I13" s="83">
        <f t="shared" si="2"/>
        <v>0</v>
      </c>
      <c r="J13" s="84">
        <f>($H13*100000000)/('Inputs &amp; Outputs'!$C$11*'Inputs &amp; Outputs'!$C$17*365*5)</f>
        <v>0</v>
      </c>
      <c r="L13" s="54" t="s">
        <v>119</v>
      </c>
      <c r="M13" s="82">
        <f t="shared" si="0"/>
        <v>0</v>
      </c>
      <c r="N13" s="83">
        <f t="shared" si="3"/>
        <v>0</v>
      </c>
      <c r="O13" s="84">
        <f>($M13*100000000)/('Inputs &amp; Outputs'!$C$11*'Inputs &amp; Outputs'!$C$17*365*5)</f>
        <v>0</v>
      </c>
    </row>
    <row r="14" spans="2:19" x14ac:dyDescent="0.3">
      <c r="B14" s="54" t="s">
        <v>170</v>
      </c>
      <c r="C14" s="82">
        <f>(SUMIFS('Raw Crash data'!AO:AO,'Raw Crash data'!Q:Q,$R$5)+SUMIFS('Raw Crash data'!AO:AO,'Raw Crash data'!Q:Q,$R$6))</f>
        <v>0</v>
      </c>
      <c r="D14" s="83">
        <f t="shared" si="1"/>
        <v>0</v>
      </c>
      <c r="E14" s="84">
        <f>($C14*100000000)/('Inputs &amp; Outputs'!$C$11*'Inputs &amp; Outputs'!$C$17*365*5)</f>
        <v>0</v>
      </c>
      <c r="G14" s="54" t="s">
        <v>170</v>
      </c>
      <c r="H14" s="82">
        <f>(SUMIFS('Raw Crash data'!AO:AO,'Raw Crash data'!Q:Q,$S$5)+SUMIFS('Raw Crash data'!AO:AO,'Raw Crash data'!Q:Q,$S$6))</f>
        <v>0</v>
      </c>
      <c r="I14" s="83">
        <f t="shared" si="2"/>
        <v>0</v>
      </c>
      <c r="J14" s="84">
        <f>($H14*100000000)/('Inputs &amp; Outputs'!$C$11*'Inputs &amp; Outputs'!$C$17*365*5)</f>
        <v>0</v>
      </c>
      <c r="L14" s="54" t="s">
        <v>170</v>
      </c>
      <c r="M14" s="82">
        <f t="shared" si="0"/>
        <v>0</v>
      </c>
      <c r="N14" s="83">
        <f t="shared" si="3"/>
        <v>0</v>
      </c>
      <c r="O14" s="84">
        <f>($M14*100000000)/('Inputs &amp; Outputs'!$C$11*'Inputs &amp; Outputs'!$C$17*365*5)</f>
        <v>0</v>
      </c>
    </row>
    <row r="15" spans="2:19" x14ac:dyDescent="0.3">
      <c r="B15" s="54" t="s">
        <v>171</v>
      </c>
      <c r="C15" s="82">
        <f>(SUMIFS('Raw Crash data'!AP:AP,'Raw Crash data'!Q:Q,$R$5)+SUMIFS('Raw Crash data'!AP:AP,'Raw Crash data'!Q:Q,$R$6))</f>
        <v>0</v>
      </c>
      <c r="D15" s="83">
        <f t="shared" si="1"/>
        <v>0</v>
      </c>
      <c r="E15" s="84">
        <f>($C15*100000000)/('Inputs &amp; Outputs'!$C$11*'Inputs &amp; Outputs'!$C$17*365*5)</f>
        <v>0</v>
      </c>
      <c r="G15" s="54" t="s">
        <v>171</v>
      </c>
      <c r="H15" s="82">
        <f>(SUMIFS('Raw Crash data'!AP:AP,'Raw Crash data'!Q:Q,$S$5)+SUMIFS('Raw Crash data'!AP:AP,'Raw Crash data'!Q:Q,$S$6))</f>
        <v>0</v>
      </c>
      <c r="I15" s="83">
        <f t="shared" si="2"/>
        <v>0</v>
      </c>
      <c r="J15" s="84">
        <f>($H15*100000000)/('Inputs &amp; Outputs'!$C$11*'Inputs &amp; Outputs'!$C$17*365*5)</f>
        <v>0</v>
      </c>
      <c r="L15" s="54" t="s">
        <v>171</v>
      </c>
      <c r="M15" s="82">
        <f t="shared" si="0"/>
        <v>0</v>
      </c>
      <c r="N15" s="83">
        <f t="shared" si="3"/>
        <v>0</v>
      </c>
      <c r="O15" s="84">
        <f>($M15*100000000)/('Inputs &amp; Outputs'!$C$11*'Inputs &amp; Outputs'!$C$17*365*5)</f>
        <v>0</v>
      </c>
    </row>
    <row r="16" spans="2:19" x14ac:dyDescent="0.3">
      <c r="B16" s="54" t="s">
        <v>172</v>
      </c>
      <c r="C16" s="82">
        <f>(SUMIFS('Raw Crash data'!AQ:AQ,'Raw Crash data'!Q:Q,$R$5)+SUMIFS('Raw Crash data'!AQ:AQ,'Raw Crash data'!Q:Q,$R$6))</f>
        <v>0</v>
      </c>
      <c r="D16" s="83">
        <f t="shared" si="1"/>
        <v>0</v>
      </c>
      <c r="E16" s="84">
        <f>($C16*100000000)/('Inputs &amp; Outputs'!$C$11*'Inputs &amp; Outputs'!$C$17*365*5)</f>
        <v>0</v>
      </c>
      <c r="G16" s="54" t="s">
        <v>172</v>
      </c>
      <c r="H16" s="82">
        <f>(SUMIFS('Raw Crash data'!AQ:AQ,'Raw Crash data'!Q:Q,$S$5)+SUMIFS('Raw Crash data'!AQ:AQ,'Raw Crash data'!Q:Q,$S$6))</f>
        <v>0</v>
      </c>
      <c r="I16" s="83">
        <f t="shared" si="2"/>
        <v>0</v>
      </c>
      <c r="J16" s="84">
        <f>($H16*100000000)/('Inputs &amp; Outputs'!$C$11*'Inputs &amp; Outputs'!$C$17*365*5)</f>
        <v>0</v>
      </c>
      <c r="L16" s="54" t="s">
        <v>172</v>
      </c>
      <c r="M16" s="82">
        <f t="shared" si="0"/>
        <v>0</v>
      </c>
      <c r="N16" s="83">
        <f t="shared" si="3"/>
        <v>0</v>
      </c>
      <c r="O16" s="84">
        <f>($M16*100000000)/('Inputs &amp; Outputs'!$C$11*'Inputs &amp; Outputs'!$C$17*365*5)</f>
        <v>0</v>
      </c>
    </row>
    <row r="17" spans="2:15" x14ac:dyDescent="0.3">
      <c r="B17" s="54" t="s">
        <v>116</v>
      </c>
      <c r="C17" s="82">
        <f>C5+C9+C13</f>
        <v>0</v>
      </c>
      <c r="D17" s="83">
        <f t="shared" si="1"/>
        <v>0</v>
      </c>
      <c r="E17" s="84">
        <f>($C17*100000000)/('Inputs &amp; Outputs'!$C$11*'Inputs &amp; Outputs'!$C$17*365*5)</f>
        <v>0</v>
      </c>
      <c r="G17" s="54" t="s">
        <v>116</v>
      </c>
      <c r="H17" s="82">
        <f>H5+H9+H13</f>
        <v>0</v>
      </c>
      <c r="I17" s="83">
        <f t="shared" si="2"/>
        <v>0</v>
      </c>
      <c r="J17" s="84">
        <f>($H17*100000000)/('Inputs &amp; Outputs'!$C$11*'Inputs &amp; Outputs'!$C$17*365*5)</f>
        <v>0</v>
      </c>
      <c r="L17" s="54" t="s">
        <v>116</v>
      </c>
      <c r="M17" s="82">
        <f t="shared" si="0"/>
        <v>0</v>
      </c>
      <c r="N17" s="83">
        <f t="shared" si="3"/>
        <v>0</v>
      </c>
      <c r="O17" s="84">
        <f>($M17*100000000)/('Inputs &amp; Outputs'!$C$11*'Inputs &amp; Outputs'!$C$17*365*5)</f>
        <v>0</v>
      </c>
    </row>
    <row r="18" spans="2:15" x14ac:dyDescent="0.3">
      <c r="B18" s="54" t="s">
        <v>174</v>
      </c>
      <c r="C18" s="82">
        <f t="shared" ref="C18:C20" si="4">C6+C10+C14</f>
        <v>5</v>
      </c>
      <c r="D18" s="83">
        <f t="shared" si="1"/>
        <v>1</v>
      </c>
      <c r="E18" s="84">
        <f>($C18*100000000)/('Inputs &amp; Outputs'!$C$11*'Inputs &amp; Outputs'!$C$17*365*5)</f>
        <v>4.8369246571835705</v>
      </c>
      <c r="G18" s="54" t="s">
        <v>174</v>
      </c>
      <c r="H18" s="82">
        <f t="shared" ref="H18:H20" si="5">H6+H10+H14</f>
        <v>0</v>
      </c>
      <c r="I18" s="83">
        <f t="shared" si="2"/>
        <v>0</v>
      </c>
      <c r="J18" s="84">
        <f>($H18*100000000)/('Inputs &amp; Outputs'!$C$11*'Inputs &amp; Outputs'!$C$17*365*5)</f>
        <v>0</v>
      </c>
      <c r="L18" s="54" t="s">
        <v>174</v>
      </c>
      <c r="M18" s="82">
        <f t="shared" si="0"/>
        <v>5</v>
      </c>
      <c r="N18" s="83">
        <f t="shared" si="3"/>
        <v>1</v>
      </c>
      <c r="O18" s="84">
        <f>($M18*100000000)/('Inputs &amp; Outputs'!$C$11*'Inputs &amp; Outputs'!$C$17*365*5)</f>
        <v>4.8369246571835705</v>
      </c>
    </row>
    <row r="19" spans="2:15" x14ac:dyDescent="0.3">
      <c r="B19" s="54" t="s">
        <v>175</v>
      </c>
      <c r="C19" s="82">
        <f t="shared" si="4"/>
        <v>30</v>
      </c>
      <c r="D19" s="83">
        <f t="shared" si="1"/>
        <v>6</v>
      </c>
      <c r="E19" s="84">
        <f>($C19*100000000)/('Inputs &amp; Outputs'!$C$11*'Inputs &amp; Outputs'!$C$17*365*5)</f>
        <v>29.021547943101421</v>
      </c>
      <c r="G19" s="54" t="s">
        <v>175</v>
      </c>
      <c r="H19" s="82">
        <f t="shared" si="5"/>
        <v>2</v>
      </c>
      <c r="I19" s="83">
        <f t="shared" si="2"/>
        <v>0.4</v>
      </c>
      <c r="J19" s="84">
        <f>($H19*100000000)/('Inputs &amp; Outputs'!$C$11*'Inputs &amp; Outputs'!$C$17*365*5)</f>
        <v>1.934769862873428</v>
      </c>
      <c r="L19" s="54" t="s">
        <v>175</v>
      </c>
      <c r="M19" s="82">
        <f t="shared" si="0"/>
        <v>32</v>
      </c>
      <c r="N19" s="83">
        <f t="shared" si="3"/>
        <v>6.4</v>
      </c>
      <c r="O19" s="84">
        <f>($M19*100000000)/('Inputs &amp; Outputs'!$C$11*'Inputs &amp; Outputs'!$C$17*365*5)</f>
        <v>30.956317805974848</v>
      </c>
    </row>
    <row r="20" spans="2:15" x14ac:dyDescent="0.3">
      <c r="B20" s="54" t="s">
        <v>176</v>
      </c>
      <c r="C20" s="82">
        <f t="shared" si="4"/>
        <v>53</v>
      </c>
      <c r="D20" s="83">
        <f t="shared" si="1"/>
        <v>10.6</v>
      </c>
      <c r="E20" s="84">
        <f>($C20*100000000)/('Inputs &amp; Outputs'!$C$11*'Inputs &amp; Outputs'!$C$17*365*5)</f>
        <v>51.271401366145845</v>
      </c>
      <c r="G20" s="54" t="s">
        <v>176</v>
      </c>
      <c r="H20" s="82">
        <f t="shared" si="5"/>
        <v>0</v>
      </c>
      <c r="I20" s="83">
        <f t="shared" si="2"/>
        <v>0</v>
      </c>
      <c r="J20" s="84">
        <f>($H20*100000000)/('Inputs &amp; Outputs'!$C$11*'Inputs &amp; Outputs'!$C$17*365*5)</f>
        <v>0</v>
      </c>
      <c r="L20" s="54" t="s">
        <v>176</v>
      </c>
      <c r="M20" s="82">
        <f t="shared" si="0"/>
        <v>53</v>
      </c>
      <c r="N20" s="83">
        <f t="shared" si="3"/>
        <v>10.6</v>
      </c>
      <c r="O20" s="84">
        <f>($M20*100000000)/('Inputs &amp; Outputs'!$C$11*'Inputs &amp; Outputs'!$C$17*365*5)</f>
        <v>51.271401366145845</v>
      </c>
    </row>
    <row r="21" spans="2:15" ht="15" thickBot="1" x14ac:dyDescent="0.35">
      <c r="E21" s="93"/>
      <c r="J21" s="93"/>
    </row>
    <row r="22" spans="2:15" s="91" customFormat="1" ht="15" customHeight="1" x14ac:dyDescent="0.3">
      <c r="B22" s="116" t="s">
        <v>209</v>
      </c>
      <c r="C22" s="117"/>
      <c r="E22" s="94"/>
      <c r="G22" s="95"/>
      <c r="H22" s="96"/>
      <c r="I22" s="96"/>
      <c r="J22" s="97"/>
    </row>
    <row r="23" spans="2:15" ht="28.8" x14ac:dyDescent="0.3">
      <c r="B23" s="98"/>
      <c r="C23" s="99" t="s">
        <v>210</v>
      </c>
      <c r="E23" s="94"/>
      <c r="G23" s="100"/>
      <c r="H23" s="95"/>
      <c r="I23" s="95"/>
      <c r="J23" s="101"/>
    </row>
    <row r="24" spans="2:15" x14ac:dyDescent="0.3">
      <c r="B24" s="98" t="s">
        <v>211</v>
      </c>
      <c r="C24" s="85">
        <f>$O$17</f>
        <v>0</v>
      </c>
      <c r="E24" s="102"/>
      <c r="G24" s="103"/>
      <c r="H24" s="96"/>
      <c r="I24" s="96"/>
      <c r="J24" s="96"/>
    </row>
    <row r="25" spans="2:15" ht="15" thickBot="1" x14ac:dyDescent="0.35">
      <c r="B25" s="104" t="s">
        <v>212</v>
      </c>
      <c r="C25" s="86">
        <f>$O$18</f>
        <v>4.8369246571835705</v>
      </c>
      <c r="E25" s="102"/>
      <c r="G25" s="96"/>
      <c r="H25" s="96"/>
      <c r="I25" s="96"/>
      <c r="J25" s="96"/>
    </row>
    <row r="26" spans="2:15" x14ac:dyDescent="0.3">
      <c r="G26" s="100"/>
      <c r="H26" s="105"/>
      <c r="I26" s="96"/>
      <c r="J26" s="100"/>
    </row>
    <row r="27" spans="2:15" x14ac:dyDescent="0.3">
      <c r="G27" s="103"/>
      <c r="H27" s="96"/>
      <c r="I27" s="96"/>
      <c r="J27" s="103"/>
    </row>
    <row r="28" spans="2:15" x14ac:dyDescent="0.3">
      <c r="D28" s="106"/>
      <c r="E28" s="106"/>
      <c r="G28" s="96"/>
      <c r="H28" s="96"/>
      <c r="I28" s="96"/>
      <c r="J28" s="96"/>
    </row>
    <row r="29" spans="2:15" x14ac:dyDescent="0.3">
      <c r="C29" s="107"/>
    </row>
  </sheetData>
  <sheetProtection algorithmName="SHA-512" hashValue="Av660UVjuYe55EO5CsyOij7bGKKKCoidYyS99pH+4f7lCX+RYaViXnaPXNsbJZ6PWSdXmnaj65pQ60WYC6D6vw==" saltValue="8vfYSAH5SNVqdXbTTS3HTw==" spinCount="100000" sheet="1" objects="1" scenarios="1"/>
  <mergeCells count="6">
    <mergeCell ref="B22:C22"/>
    <mergeCell ref="L3:N3"/>
    <mergeCell ref="B3:E3"/>
    <mergeCell ref="G3:I3"/>
    <mergeCell ref="C1:D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1327"/>
  <sheetViews>
    <sheetView workbookViewId="0">
      <selection sqref="A1:BG217"/>
    </sheetView>
  </sheetViews>
  <sheetFormatPr defaultRowHeight="14.4" x14ac:dyDescent="0.3"/>
  <sheetData>
    <row r="1" spans="1:59" x14ac:dyDescent="0.3">
      <c r="A1" t="s">
        <v>221</v>
      </c>
      <c r="B1" t="s">
        <v>222</v>
      </c>
      <c r="C1" t="s">
        <v>223</v>
      </c>
      <c r="D1" t="s">
        <v>224</v>
      </c>
      <c r="E1" t="s">
        <v>225</v>
      </c>
      <c r="F1" t="s">
        <v>226</v>
      </c>
      <c r="G1" t="s">
        <v>227</v>
      </c>
      <c r="H1" t="s">
        <v>228</v>
      </c>
      <c r="I1" t="s">
        <v>229</v>
      </c>
      <c r="J1" t="s">
        <v>230</v>
      </c>
      <c r="K1" t="s">
        <v>231</v>
      </c>
      <c r="L1" t="s">
        <v>232</v>
      </c>
      <c r="M1" t="s">
        <v>233</v>
      </c>
      <c r="N1" t="s">
        <v>234</v>
      </c>
      <c r="O1" t="s">
        <v>235</v>
      </c>
      <c r="P1" t="s">
        <v>236</v>
      </c>
      <c r="Q1" t="s">
        <v>201</v>
      </c>
      <c r="R1" t="s">
        <v>237</v>
      </c>
      <c r="S1" t="s">
        <v>238</v>
      </c>
      <c r="T1" t="s">
        <v>239</v>
      </c>
      <c r="U1" t="s">
        <v>240</v>
      </c>
      <c r="V1" t="s">
        <v>241</v>
      </c>
      <c r="W1" t="s">
        <v>242</v>
      </c>
      <c r="X1" t="s">
        <v>243</v>
      </c>
      <c r="Y1" t="s">
        <v>244</v>
      </c>
      <c r="Z1" t="s">
        <v>245</v>
      </c>
      <c r="AA1" t="s">
        <v>246</v>
      </c>
      <c r="AB1" t="s">
        <v>247</v>
      </c>
      <c r="AC1" t="s">
        <v>248</v>
      </c>
      <c r="AD1" t="s">
        <v>249</v>
      </c>
      <c r="AE1" t="s">
        <v>250</v>
      </c>
      <c r="AF1" t="s">
        <v>251</v>
      </c>
      <c r="AG1" t="s">
        <v>252</v>
      </c>
      <c r="AH1" t="s">
        <v>253</v>
      </c>
      <c r="AI1" t="s">
        <v>254</v>
      </c>
      <c r="AJ1" t="s">
        <v>255</v>
      </c>
      <c r="AK1" t="s">
        <v>256</v>
      </c>
      <c r="AL1" t="s">
        <v>257</v>
      </c>
      <c r="AM1" t="s">
        <v>258</v>
      </c>
      <c r="AN1" t="s">
        <v>259</v>
      </c>
      <c r="AO1" t="s">
        <v>260</v>
      </c>
      <c r="AP1" t="s">
        <v>261</v>
      </c>
      <c r="AQ1" t="s">
        <v>262</v>
      </c>
      <c r="AR1" t="s">
        <v>263</v>
      </c>
      <c r="AS1" t="s">
        <v>264</v>
      </c>
      <c r="AT1" t="s">
        <v>265</v>
      </c>
      <c r="AU1" t="s">
        <v>266</v>
      </c>
      <c r="AV1" t="s">
        <v>267</v>
      </c>
      <c r="AW1" t="s">
        <v>268</v>
      </c>
      <c r="AX1" t="s">
        <v>269</v>
      </c>
      <c r="AY1" t="s">
        <v>270</v>
      </c>
      <c r="AZ1" t="s">
        <v>271</v>
      </c>
      <c r="BA1" t="s">
        <v>272</v>
      </c>
      <c r="BB1" t="s">
        <v>273</v>
      </c>
      <c r="BC1" t="s">
        <v>274</v>
      </c>
      <c r="BD1" t="s">
        <v>275</v>
      </c>
      <c r="BE1" t="s">
        <v>312</v>
      </c>
      <c r="BF1" t="s">
        <v>313</v>
      </c>
      <c r="BG1" t="s">
        <v>314</v>
      </c>
    </row>
    <row r="2" spans="1:59" x14ac:dyDescent="0.3">
      <c r="A2">
        <v>561</v>
      </c>
      <c r="B2">
        <v>16183552</v>
      </c>
      <c r="C2">
        <v>2018</v>
      </c>
      <c r="D2" s="67">
        <v>43104</v>
      </c>
      <c r="E2">
        <v>18</v>
      </c>
      <c r="F2" t="s">
        <v>288</v>
      </c>
      <c r="G2" t="s">
        <v>331</v>
      </c>
      <c r="H2" t="s">
        <v>332</v>
      </c>
      <c r="I2" t="s">
        <v>290</v>
      </c>
      <c r="J2">
        <v>29.740360519999999</v>
      </c>
      <c r="K2">
        <v>-95.772988979999994</v>
      </c>
      <c r="L2" t="s">
        <v>279</v>
      </c>
      <c r="M2" t="s">
        <v>319</v>
      </c>
      <c r="N2" t="s">
        <v>292</v>
      </c>
      <c r="O2" t="s">
        <v>282</v>
      </c>
      <c r="P2" t="s">
        <v>241</v>
      </c>
      <c r="Q2" t="s">
        <v>204</v>
      </c>
      <c r="R2" t="s">
        <v>297</v>
      </c>
      <c r="S2">
        <v>0</v>
      </c>
      <c r="T2">
        <v>0</v>
      </c>
      <c r="U2">
        <v>0</v>
      </c>
      <c r="V2">
        <v>1</v>
      </c>
      <c r="W2">
        <v>1</v>
      </c>
      <c r="X2">
        <v>3</v>
      </c>
      <c r="Y2">
        <v>0</v>
      </c>
      <c r="Z2">
        <v>0</v>
      </c>
      <c r="AA2">
        <v>0</v>
      </c>
      <c r="AB2">
        <v>0</v>
      </c>
      <c r="AC2">
        <v>1</v>
      </c>
      <c r="AD2">
        <v>3</v>
      </c>
      <c r="AE2">
        <v>1</v>
      </c>
      <c r="AF2">
        <v>0</v>
      </c>
      <c r="AG2">
        <v>0</v>
      </c>
      <c r="AH2">
        <v>0</v>
      </c>
      <c r="AI2">
        <v>0</v>
      </c>
      <c r="AJ2">
        <v>0</v>
      </c>
      <c r="AK2">
        <v>0</v>
      </c>
      <c r="AL2">
        <v>0</v>
      </c>
      <c r="AM2">
        <v>0</v>
      </c>
      <c r="AN2">
        <v>0</v>
      </c>
      <c r="AO2">
        <v>0</v>
      </c>
      <c r="AP2">
        <v>0</v>
      </c>
      <c r="AQ2">
        <v>0</v>
      </c>
      <c r="AR2">
        <v>0</v>
      </c>
      <c r="AS2">
        <v>0</v>
      </c>
      <c r="AT2">
        <v>0</v>
      </c>
      <c r="AU2" t="s">
        <v>191</v>
      </c>
      <c r="AV2" t="s">
        <v>329</v>
      </c>
      <c r="AX2" t="s">
        <v>338</v>
      </c>
      <c r="AY2">
        <v>77494</v>
      </c>
      <c r="AZ2">
        <v>48157673102</v>
      </c>
      <c r="BA2" t="s">
        <v>330</v>
      </c>
      <c r="BB2" t="s">
        <v>285</v>
      </c>
      <c r="BC2">
        <v>160696</v>
      </c>
      <c r="BD2">
        <v>2935</v>
      </c>
      <c r="BE2" t="s">
        <v>287</v>
      </c>
      <c r="BF2" t="s">
        <v>287</v>
      </c>
      <c r="BG2" t="s">
        <v>287</v>
      </c>
    </row>
    <row r="3" spans="1:59" x14ac:dyDescent="0.3">
      <c r="A3">
        <v>6505</v>
      </c>
      <c r="B3">
        <v>16215283</v>
      </c>
      <c r="C3">
        <v>2018</v>
      </c>
      <c r="D3" s="67">
        <v>43124</v>
      </c>
      <c r="E3">
        <v>17</v>
      </c>
      <c r="F3" t="s">
        <v>276</v>
      </c>
      <c r="G3" t="s">
        <v>331</v>
      </c>
      <c r="H3" t="s">
        <v>332</v>
      </c>
      <c r="I3" t="s">
        <v>278</v>
      </c>
      <c r="J3">
        <v>29.736322080000001</v>
      </c>
      <c r="K3">
        <v>-95.772943999999995</v>
      </c>
      <c r="L3" t="s">
        <v>279</v>
      </c>
      <c r="M3" t="s">
        <v>280</v>
      </c>
      <c r="N3" t="s">
        <v>293</v>
      </c>
      <c r="O3" t="s">
        <v>282</v>
      </c>
      <c r="P3" t="s">
        <v>283</v>
      </c>
      <c r="Q3" t="s">
        <v>204</v>
      </c>
      <c r="R3" t="s">
        <v>297</v>
      </c>
      <c r="S3">
        <v>0</v>
      </c>
      <c r="T3">
        <v>0</v>
      </c>
      <c r="U3">
        <v>0</v>
      </c>
      <c r="V3">
        <v>0</v>
      </c>
      <c r="W3">
        <v>0</v>
      </c>
      <c r="X3">
        <v>3</v>
      </c>
      <c r="Y3">
        <v>0</v>
      </c>
      <c r="Z3">
        <v>0</v>
      </c>
      <c r="AA3">
        <v>0</v>
      </c>
      <c r="AB3">
        <v>0</v>
      </c>
      <c r="AC3">
        <v>0</v>
      </c>
      <c r="AD3">
        <v>3</v>
      </c>
      <c r="AE3">
        <v>0</v>
      </c>
      <c r="AF3">
        <v>0</v>
      </c>
      <c r="AG3">
        <v>0</v>
      </c>
      <c r="AH3">
        <v>0</v>
      </c>
      <c r="AI3">
        <v>0</v>
      </c>
      <c r="AJ3">
        <v>0</v>
      </c>
      <c r="AK3">
        <v>0</v>
      </c>
      <c r="AL3">
        <v>0</v>
      </c>
      <c r="AM3">
        <v>0</v>
      </c>
      <c r="AN3">
        <v>0</v>
      </c>
      <c r="AO3">
        <v>0</v>
      </c>
      <c r="AP3">
        <v>0</v>
      </c>
      <c r="AQ3">
        <v>0</v>
      </c>
      <c r="AR3">
        <v>0</v>
      </c>
      <c r="AS3">
        <v>0</v>
      </c>
      <c r="AT3">
        <v>0</v>
      </c>
      <c r="AU3" t="s">
        <v>191</v>
      </c>
      <c r="AV3" t="s">
        <v>329</v>
      </c>
      <c r="AX3" t="s">
        <v>338</v>
      </c>
      <c r="AY3">
        <v>77494</v>
      </c>
      <c r="AZ3">
        <v>48157673102</v>
      </c>
      <c r="BA3" t="s">
        <v>330</v>
      </c>
      <c r="BB3" t="s">
        <v>285</v>
      </c>
      <c r="BC3">
        <v>160476</v>
      </c>
      <c r="BD3">
        <v>2935</v>
      </c>
      <c r="BE3" t="s">
        <v>287</v>
      </c>
      <c r="BF3" t="s">
        <v>287</v>
      </c>
      <c r="BG3" t="s">
        <v>287</v>
      </c>
    </row>
    <row r="4" spans="1:59" x14ac:dyDescent="0.3">
      <c r="A4">
        <v>12043</v>
      </c>
      <c r="B4">
        <v>16238167</v>
      </c>
      <c r="C4">
        <v>2018</v>
      </c>
      <c r="D4" s="67">
        <v>43137</v>
      </c>
      <c r="E4">
        <v>6</v>
      </c>
      <c r="F4" t="s">
        <v>295</v>
      </c>
      <c r="G4" t="s">
        <v>331</v>
      </c>
      <c r="H4" t="s">
        <v>332</v>
      </c>
      <c r="I4" t="s">
        <v>290</v>
      </c>
      <c r="J4">
        <v>29.743732779999998</v>
      </c>
      <c r="K4">
        <v>-95.773033040000001</v>
      </c>
      <c r="L4" t="s">
        <v>299</v>
      </c>
      <c r="M4" t="s">
        <v>307</v>
      </c>
      <c r="N4" t="s">
        <v>308</v>
      </c>
      <c r="O4" t="s">
        <v>282</v>
      </c>
      <c r="P4" t="s">
        <v>283</v>
      </c>
      <c r="Q4" t="s">
        <v>201</v>
      </c>
      <c r="R4" t="s">
        <v>297</v>
      </c>
      <c r="S4">
        <v>0</v>
      </c>
      <c r="T4">
        <v>0</v>
      </c>
      <c r="U4">
        <v>0</v>
      </c>
      <c r="V4">
        <v>0</v>
      </c>
      <c r="W4">
        <v>0</v>
      </c>
      <c r="X4">
        <v>2</v>
      </c>
      <c r="Y4">
        <v>0</v>
      </c>
      <c r="Z4">
        <v>0</v>
      </c>
      <c r="AA4">
        <v>0</v>
      </c>
      <c r="AB4">
        <v>0</v>
      </c>
      <c r="AC4">
        <v>0</v>
      </c>
      <c r="AD4">
        <v>2</v>
      </c>
      <c r="AE4">
        <v>0</v>
      </c>
      <c r="AF4">
        <v>0</v>
      </c>
      <c r="AG4">
        <v>0</v>
      </c>
      <c r="AH4">
        <v>0</v>
      </c>
      <c r="AI4">
        <v>0</v>
      </c>
      <c r="AJ4">
        <v>0</v>
      </c>
      <c r="AK4">
        <v>0</v>
      </c>
      <c r="AL4">
        <v>0</v>
      </c>
      <c r="AM4">
        <v>0</v>
      </c>
      <c r="AN4">
        <v>0</v>
      </c>
      <c r="AO4">
        <v>0</v>
      </c>
      <c r="AP4">
        <v>0</v>
      </c>
      <c r="AQ4">
        <v>0</v>
      </c>
      <c r="AR4">
        <v>0</v>
      </c>
      <c r="AS4">
        <v>0</v>
      </c>
      <c r="AT4">
        <v>0</v>
      </c>
      <c r="AU4" t="s">
        <v>191</v>
      </c>
      <c r="AV4" t="s">
        <v>329</v>
      </c>
      <c r="AX4" t="s">
        <v>338</v>
      </c>
      <c r="AY4">
        <v>77494</v>
      </c>
      <c r="AZ4">
        <v>48157673102</v>
      </c>
      <c r="BA4" t="s">
        <v>330</v>
      </c>
      <c r="BB4" t="s">
        <v>285</v>
      </c>
      <c r="BC4">
        <v>160696</v>
      </c>
      <c r="BD4">
        <v>2935</v>
      </c>
      <c r="BE4" t="s">
        <v>287</v>
      </c>
      <c r="BF4" t="s">
        <v>287</v>
      </c>
      <c r="BG4" t="s">
        <v>287</v>
      </c>
    </row>
    <row r="5" spans="1:59" x14ac:dyDescent="0.3">
      <c r="A5">
        <v>29279</v>
      </c>
      <c r="B5">
        <v>16312023</v>
      </c>
      <c r="C5">
        <v>2018</v>
      </c>
      <c r="D5" s="67">
        <v>43180</v>
      </c>
      <c r="E5">
        <v>16</v>
      </c>
      <c r="F5" t="s">
        <v>276</v>
      </c>
      <c r="G5" t="s">
        <v>331</v>
      </c>
      <c r="H5" t="s">
        <v>332</v>
      </c>
      <c r="I5" t="s">
        <v>290</v>
      </c>
      <c r="J5">
        <v>29.742704410000002</v>
      </c>
      <c r="K5">
        <v>-95.77302143</v>
      </c>
      <c r="L5" t="s">
        <v>279</v>
      </c>
      <c r="M5" t="s">
        <v>280</v>
      </c>
      <c r="N5" t="s">
        <v>292</v>
      </c>
      <c r="O5" t="s">
        <v>282</v>
      </c>
      <c r="P5" t="s">
        <v>241</v>
      </c>
      <c r="Q5" t="s">
        <v>204</v>
      </c>
      <c r="R5" t="s">
        <v>297</v>
      </c>
      <c r="S5">
        <v>0</v>
      </c>
      <c r="T5">
        <v>0</v>
      </c>
      <c r="U5">
        <v>0</v>
      </c>
      <c r="V5">
        <v>1</v>
      </c>
      <c r="W5">
        <v>1</v>
      </c>
      <c r="X5">
        <v>1</v>
      </c>
      <c r="Y5">
        <v>0</v>
      </c>
      <c r="Z5">
        <v>0</v>
      </c>
      <c r="AA5">
        <v>0</v>
      </c>
      <c r="AB5">
        <v>0</v>
      </c>
      <c r="AC5">
        <v>1</v>
      </c>
      <c r="AD5">
        <v>1</v>
      </c>
      <c r="AE5">
        <v>1</v>
      </c>
      <c r="AF5">
        <v>0</v>
      </c>
      <c r="AG5">
        <v>0</v>
      </c>
      <c r="AH5">
        <v>0</v>
      </c>
      <c r="AI5">
        <v>0</v>
      </c>
      <c r="AJ5">
        <v>0</v>
      </c>
      <c r="AK5">
        <v>0</v>
      </c>
      <c r="AL5">
        <v>0</v>
      </c>
      <c r="AM5">
        <v>0</v>
      </c>
      <c r="AN5">
        <v>0</v>
      </c>
      <c r="AO5">
        <v>0</v>
      </c>
      <c r="AP5">
        <v>0</v>
      </c>
      <c r="AQ5">
        <v>0</v>
      </c>
      <c r="AR5">
        <v>0</v>
      </c>
      <c r="AS5">
        <v>0</v>
      </c>
      <c r="AT5">
        <v>0</v>
      </c>
      <c r="AU5" t="s">
        <v>191</v>
      </c>
      <c r="AV5" t="s">
        <v>329</v>
      </c>
      <c r="AX5" t="s">
        <v>338</v>
      </c>
      <c r="AY5">
        <v>77494</v>
      </c>
      <c r="AZ5">
        <v>48157673102</v>
      </c>
      <c r="BA5" t="s">
        <v>330</v>
      </c>
      <c r="BB5" t="s">
        <v>285</v>
      </c>
      <c r="BC5">
        <v>160696</v>
      </c>
      <c r="BD5">
        <v>2935</v>
      </c>
      <c r="BE5" t="s">
        <v>287</v>
      </c>
      <c r="BF5" t="s">
        <v>287</v>
      </c>
      <c r="BG5" t="s">
        <v>287</v>
      </c>
    </row>
    <row r="6" spans="1:59" x14ac:dyDescent="0.3">
      <c r="A6">
        <v>32957</v>
      </c>
      <c r="B6">
        <v>16327220</v>
      </c>
      <c r="C6">
        <v>2018</v>
      </c>
      <c r="D6" s="67">
        <v>43186</v>
      </c>
      <c r="E6">
        <v>15</v>
      </c>
      <c r="F6" t="s">
        <v>295</v>
      </c>
      <c r="G6" t="s">
        <v>331</v>
      </c>
      <c r="H6" t="s">
        <v>332</v>
      </c>
      <c r="I6" t="s">
        <v>290</v>
      </c>
      <c r="J6">
        <v>29.742599640000002</v>
      </c>
      <c r="K6">
        <v>-95.773019730000001</v>
      </c>
      <c r="L6" t="s">
        <v>299</v>
      </c>
      <c r="M6" t="s">
        <v>280</v>
      </c>
      <c r="N6" t="s">
        <v>281</v>
      </c>
      <c r="O6" t="s">
        <v>282</v>
      </c>
      <c r="P6" t="s">
        <v>317</v>
      </c>
      <c r="Q6" t="s">
        <v>203</v>
      </c>
      <c r="R6" t="s">
        <v>297</v>
      </c>
      <c r="S6">
        <v>0</v>
      </c>
      <c r="T6">
        <v>0</v>
      </c>
      <c r="U6">
        <v>1</v>
      </c>
      <c r="V6">
        <v>0</v>
      </c>
      <c r="W6">
        <v>1</v>
      </c>
      <c r="X6">
        <v>2</v>
      </c>
      <c r="Y6">
        <v>1</v>
      </c>
      <c r="Z6">
        <v>0</v>
      </c>
      <c r="AA6">
        <v>0</v>
      </c>
      <c r="AB6">
        <v>1</v>
      </c>
      <c r="AC6">
        <v>0</v>
      </c>
      <c r="AD6">
        <v>2</v>
      </c>
      <c r="AE6">
        <v>1</v>
      </c>
      <c r="AF6">
        <v>1</v>
      </c>
      <c r="AG6">
        <v>0</v>
      </c>
      <c r="AH6">
        <v>0</v>
      </c>
      <c r="AI6">
        <v>0</v>
      </c>
      <c r="AJ6">
        <v>0</v>
      </c>
      <c r="AK6">
        <v>0</v>
      </c>
      <c r="AL6">
        <v>0</v>
      </c>
      <c r="AM6">
        <v>0</v>
      </c>
      <c r="AN6">
        <v>0</v>
      </c>
      <c r="AO6">
        <v>0</v>
      </c>
      <c r="AP6">
        <v>0</v>
      </c>
      <c r="AQ6">
        <v>0</v>
      </c>
      <c r="AR6">
        <v>0</v>
      </c>
      <c r="AS6">
        <v>0</v>
      </c>
      <c r="AT6">
        <v>0</v>
      </c>
      <c r="AU6" t="s">
        <v>191</v>
      </c>
      <c r="AV6" t="s">
        <v>329</v>
      </c>
      <c r="AX6" t="s">
        <v>338</v>
      </c>
      <c r="AY6">
        <v>77494</v>
      </c>
      <c r="AZ6">
        <v>48157673102</v>
      </c>
      <c r="BA6" t="s">
        <v>330</v>
      </c>
      <c r="BB6" t="s">
        <v>285</v>
      </c>
      <c r="BC6">
        <v>160696</v>
      </c>
      <c r="BD6">
        <v>2935</v>
      </c>
      <c r="BE6" t="s">
        <v>287</v>
      </c>
      <c r="BF6" t="s">
        <v>287</v>
      </c>
      <c r="BG6" t="s">
        <v>287</v>
      </c>
    </row>
    <row r="7" spans="1:59" x14ac:dyDescent="0.3">
      <c r="A7">
        <v>37468</v>
      </c>
      <c r="B7">
        <v>16345238</v>
      </c>
      <c r="C7">
        <v>2018</v>
      </c>
      <c r="D7" s="67">
        <v>43195</v>
      </c>
      <c r="E7">
        <v>11</v>
      </c>
      <c r="F7" t="s">
        <v>288</v>
      </c>
      <c r="G7" t="s">
        <v>331</v>
      </c>
      <c r="H7" t="s">
        <v>332</v>
      </c>
      <c r="I7" t="s">
        <v>296</v>
      </c>
      <c r="J7">
        <v>29.733566159999999</v>
      </c>
      <c r="K7">
        <v>-95.772908630000003</v>
      </c>
      <c r="L7" t="s">
        <v>299</v>
      </c>
      <c r="M7" t="s">
        <v>280</v>
      </c>
      <c r="N7" t="s">
        <v>321</v>
      </c>
      <c r="O7" t="s">
        <v>282</v>
      </c>
      <c r="P7" t="s">
        <v>283</v>
      </c>
      <c r="Q7" t="s">
        <v>203</v>
      </c>
      <c r="R7" t="s">
        <v>310</v>
      </c>
      <c r="S7">
        <v>0</v>
      </c>
      <c r="T7">
        <v>0</v>
      </c>
      <c r="U7">
        <v>0</v>
      </c>
      <c r="V7">
        <v>0</v>
      </c>
      <c r="W7">
        <v>0</v>
      </c>
      <c r="X7">
        <v>3</v>
      </c>
      <c r="Y7">
        <v>0</v>
      </c>
      <c r="Z7">
        <v>0</v>
      </c>
      <c r="AA7">
        <v>0</v>
      </c>
      <c r="AB7">
        <v>0</v>
      </c>
      <c r="AC7">
        <v>0</v>
      </c>
      <c r="AD7">
        <v>3</v>
      </c>
      <c r="AE7">
        <v>0</v>
      </c>
      <c r="AF7">
        <v>0</v>
      </c>
      <c r="AG7">
        <v>0</v>
      </c>
      <c r="AH7">
        <v>0</v>
      </c>
      <c r="AI7">
        <v>0</v>
      </c>
      <c r="AJ7">
        <v>0</v>
      </c>
      <c r="AK7">
        <v>0</v>
      </c>
      <c r="AL7">
        <v>0</v>
      </c>
      <c r="AM7">
        <v>0</v>
      </c>
      <c r="AN7">
        <v>0</v>
      </c>
      <c r="AO7">
        <v>0</v>
      </c>
      <c r="AP7">
        <v>0</v>
      </c>
      <c r="AQ7">
        <v>0</v>
      </c>
      <c r="AR7">
        <v>0</v>
      </c>
      <c r="AS7">
        <v>0</v>
      </c>
      <c r="AT7">
        <v>0</v>
      </c>
      <c r="AU7" t="s">
        <v>191</v>
      </c>
      <c r="AV7" t="s">
        <v>329</v>
      </c>
      <c r="AX7" t="s">
        <v>338</v>
      </c>
      <c r="AY7">
        <v>77494</v>
      </c>
      <c r="AZ7">
        <v>48157673102</v>
      </c>
      <c r="BA7" t="s">
        <v>330</v>
      </c>
      <c r="BB7" t="s">
        <v>285</v>
      </c>
      <c r="BC7">
        <v>160476</v>
      </c>
      <c r="BD7">
        <v>2935</v>
      </c>
      <c r="BE7" t="s">
        <v>287</v>
      </c>
      <c r="BF7" t="s">
        <v>287</v>
      </c>
      <c r="BG7" t="s">
        <v>287</v>
      </c>
    </row>
    <row r="8" spans="1:59" x14ac:dyDescent="0.3">
      <c r="A8">
        <v>38105</v>
      </c>
      <c r="B8">
        <v>16347582</v>
      </c>
      <c r="C8">
        <v>2018</v>
      </c>
      <c r="D8" s="67">
        <v>43199</v>
      </c>
      <c r="E8">
        <v>6</v>
      </c>
      <c r="F8" t="s">
        <v>303</v>
      </c>
      <c r="G8" t="s">
        <v>331</v>
      </c>
      <c r="H8" t="s">
        <v>332</v>
      </c>
      <c r="I8" t="s">
        <v>278</v>
      </c>
      <c r="J8">
        <v>29.733668130000002</v>
      </c>
      <c r="K8">
        <v>-95.772909240000004</v>
      </c>
      <c r="L8" t="s">
        <v>299</v>
      </c>
      <c r="M8" t="s">
        <v>320</v>
      </c>
      <c r="N8" t="s">
        <v>308</v>
      </c>
      <c r="O8" t="s">
        <v>282</v>
      </c>
      <c r="P8" t="s">
        <v>283</v>
      </c>
      <c r="Q8" t="s">
        <v>201</v>
      </c>
      <c r="R8" t="s">
        <v>297</v>
      </c>
      <c r="S8">
        <v>0</v>
      </c>
      <c r="T8">
        <v>0</v>
      </c>
      <c r="U8">
        <v>0</v>
      </c>
      <c r="V8">
        <v>0</v>
      </c>
      <c r="W8">
        <v>0</v>
      </c>
      <c r="X8">
        <v>3</v>
      </c>
      <c r="Y8">
        <v>0</v>
      </c>
      <c r="Z8">
        <v>0</v>
      </c>
      <c r="AA8">
        <v>0</v>
      </c>
      <c r="AB8">
        <v>0</v>
      </c>
      <c r="AC8">
        <v>0</v>
      </c>
      <c r="AD8">
        <v>3</v>
      </c>
      <c r="AE8">
        <v>0</v>
      </c>
      <c r="AF8">
        <v>0</v>
      </c>
      <c r="AG8">
        <v>0</v>
      </c>
      <c r="AH8">
        <v>0</v>
      </c>
      <c r="AI8">
        <v>0</v>
      </c>
      <c r="AJ8">
        <v>0</v>
      </c>
      <c r="AK8">
        <v>0</v>
      </c>
      <c r="AL8">
        <v>0</v>
      </c>
      <c r="AM8">
        <v>0</v>
      </c>
      <c r="AN8">
        <v>0</v>
      </c>
      <c r="AO8">
        <v>0</v>
      </c>
      <c r="AP8">
        <v>0</v>
      </c>
      <c r="AQ8">
        <v>0</v>
      </c>
      <c r="AR8">
        <v>0</v>
      </c>
      <c r="AS8">
        <v>0</v>
      </c>
      <c r="AT8">
        <v>0</v>
      </c>
      <c r="AU8" t="s">
        <v>191</v>
      </c>
      <c r="AV8" t="s">
        <v>329</v>
      </c>
      <c r="AX8" t="s">
        <v>338</v>
      </c>
      <c r="AY8">
        <v>77494</v>
      </c>
      <c r="AZ8">
        <v>48157673102</v>
      </c>
      <c r="BA8" t="s">
        <v>330</v>
      </c>
      <c r="BB8" t="s">
        <v>285</v>
      </c>
      <c r="BC8">
        <v>160476</v>
      </c>
      <c r="BD8">
        <v>2935</v>
      </c>
      <c r="BE8" t="s">
        <v>287</v>
      </c>
      <c r="BF8" t="s">
        <v>287</v>
      </c>
      <c r="BG8" t="s">
        <v>287</v>
      </c>
    </row>
    <row r="9" spans="1:59" x14ac:dyDescent="0.3">
      <c r="A9">
        <v>43132</v>
      </c>
      <c r="B9">
        <v>16369831</v>
      </c>
      <c r="C9">
        <v>2018</v>
      </c>
      <c r="D9" s="67">
        <v>43207</v>
      </c>
      <c r="E9">
        <v>18</v>
      </c>
      <c r="F9" t="s">
        <v>295</v>
      </c>
      <c r="G9" t="s">
        <v>331</v>
      </c>
      <c r="H9" t="s">
        <v>332</v>
      </c>
      <c r="I9" t="s">
        <v>278</v>
      </c>
      <c r="J9">
        <v>29.735357870000001</v>
      </c>
      <c r="K9">
        <v>-95.772936700000002</v>
      </c>
      <c r="L9" t="s">
        <v>279</v>
      </c>
      <c r="M9" t="s">
        <v>280</v>
      </c>
      <c r="N9" t="s">
        <v>281</v>
      </c>
      <c r="O9" t="s">
        <v>282</v>
      </c>
      <c r="P9" t="s">
        <v>283</v>
      </c>
      <c r="Q9" t="s">
        <v>204</v>
      </c>
      <c r="R9" t="s">
        <v>297</v>
      </c>
      <c r="S9">
        <v>0</v>
      </c>
      <c r="T9">
        <v>0</v>
      </c>
      <c r="U9">
        <v>0</v>
      </c>
      <c r="V9">
        <v>0</v>
      </c>
      <c r="W9">
        <v>0</v>
      </c>
      <c r="X9">
        <v>2</v>
      </c>
      <c r="Y9">
        <v>0</v>
      </c>
      <c r="Z9">
        <v>0</v>
      </c>
      <c r="AA9">
        <v>0</v>
      </c>
      <c r="AB9">
        <v>0</v>
      </c>
      <c r="AC9">
        <v>0</v>
      </c>
      <c r="AD9">
        <v>2</v>
      </c>
      <c r="AE9">
        <v>0</v>
      </c>
      <c r="AF9">
        <v>0</v>
      </c>
      <c r="AG9">
        <v>0</v>
      </c>
      <c r="AH9">
        <v>0</v>
      </c>
      <c r="AI9">
        <v>0</v>
      </c>
      <c r="AJ9">
        <v>0</v>
      </c>
      <c r="AK9">
        <v>0</v>
      </c>
      <c r="AL9">
        <v>0</v>
      </c>
      <c r="AM9">
        <v>0</v>
      </c>
      <c r="AN9">
        <v>0</v>
      </c>
      <c r="AO9">
        <v>0</v>
      </c>
      <c r="AP9">
        <v>0</v>
      </c>
      <c r="AQ9">
        <v>0</v>
      </c>
      <c r="AR9">
        <v>0</v>
      </c>
      <c r="AS9">
        <v>0</v>
      </c>
      <c r="AT9">
        <v>0</v>
      </c>
      <c r="AU9" t="s">
        <v>191</v>
      </c>
      <c r="AV9" t="s">
        <v>329</v>
      </c>
      <c r="AX9" t="s">
        <v>338</v>
      </c>
      <c r="AY9">
        <v>77494</v>
      </c>
      <c r="AZ9">
        <v>48157673102</v>
      </c>
      <c r="BA9" t="s">
        <v>330</v>
      </c>
      <c r="BB9" t="s">
        <v>285</v>
      </c>
      <c r="BC9">
        <v>160476</v>
      </c>
      <c r="BD9">
        <v>2935</v>
      </c>
      <c r="BE9" t="s">
        <v>287</v>
      </c>
      <c r="BF9" t="s">
        <v>287</v>
      </c>
      <c r="BG9" t="s">
        <v>287</v>
      </c>
    </row>
    <row r="10" spans="1:59" x14ac:dyDescent="0.3">
      <c r="A10">
        <v>50292</v>
      </c>
      <c r="B10">
        <v>16399679</v>
      </c>
      <c r="C10">
        <v>2018</v>
      </c>
      <c r="D10" s="67">
        <v>43228</v>
      </c>
      <c r="E10">
        <v>7</v>
      </c>
      <c r="F10" t="s">
        <v>295</v>
      </c>
      <c r="G10" t="s">
        <v>331</v>
      </c>
      <c r="H10" t="s">
        <v>332</v>
      </c>
      <c r="I10" t="s">
        <v>290</v>
      </c>
      <c r="J10">
        <v>29.733622700000002</v>
      </c>
      <c r="K10">
        <v>-95.772908970000003</v>
      </c>
      <c r="L10" t="s">
        <v>279</v>
      </c>
      <c r="M10" t="s">
        <v>280</v>
      </c>
      <c r="N10" t="s">
        <v>281</v>
      </c>
      <c r="O10" t="s">
        <v>282</v>
      </c>
      <c r="P10" t="s">
        <v>283</v>
      </c>
      <c r="Q10" t="s">
        <v>204</v>
      </c>
      <c r="R10" t="s">
        <v>297</v>
      </c>
      <c r="S10">
        <v>0</v>
      </c>
      <c r="T10">
        <v>0</v>
      </c>
      <c r="U10">
        <v>0</v>
      </c>
      <c r="V10">
        <v>0</v>
      </c>
      <c r="W10">
        <v>0</v>
      </c>
      <c r="X10">
        <v>5</v>
      </c>
      <c r="Y10">
        <v>0</v>
      </c>
      <c r="Z10">
        <v>0</v>
      </c>
      <c r="AA10">
        <v>0</v>
      </c>
      <c r="AB10">
        <v>0</v>
      </c>
      <c r="AC10">
        <v>0</v>
      </c>
      <c r="AD10">
        <v>5</v>
      </c>
      <c r="AE10">
        <v>0</v>
      </c>
      <c r="AF10">
        <v>0</v>
      </c>
      <c r="AG10">
        <v>0</v>
      </c>
      <c r="AH10">
        <v>0</v>
      </c>
      <c r="AI10">
        <v>0</v>
      </c>
      <c r="AJ10">
        <v>0</v>
      </c>
      <c r="AK10">
        <v>0</v>
      </c>
      <c r="AL10">
        <v>0</v>
      </c>
      <c r="AM10">
        <v>0</v>
      </c>
      <c r="AN10">
        <v>0</v>
      </c>
      <c r="AO10">
        <v>0</v>
      </c>
      <c r="AP10">
        <v>0</v>
      </c>
      <c r="AQ10">
        <v>0</v>
      </c>
      <c r="AR10">
        <v>0</v>
      </c>
      <c r="AS10">
        <v>0</v>
      </c>
      <c r="AT10">
        <v>0</v>
      </c>
      <c r="AU10" t="s">
        <v>191</v>
      </c>
      <c r="AV10" t="s">
        <v>329</v>
      </c>
      <c r="AX10" t="s">
        <v>338</v>
      </c>
      <c r="AY10">
        <v>77494</v>
      </c>
      <c r="AZ10">
        <v>48157673102</v>
      </c>
      <c r="BA10" t="s">
        <v>330</v>
      </c>
      <c r="BB10" t="s">
        <v>285</v>
      </c>
      <c r="BC10">
        <v>160476</v>
      </c>
      <c r="BD10">
        <v>2935</v>
      </c>
      <c r="BE10" t="s">
        <v>287</v>
      </c>
      <c r="BF10" t="s">
        <v>287</v>
      </c>
      <c r="BG10" t="s">
        <v>287</v>
      </c>
    </row>
    <row r="11" spans="1:59" x14ac:dyDescent="0.3">
      <c r="A11">
        <v>50730</v>
      </c>
      <c r="B11">
        <v>16401848</v>
      </c>
      <c r="C11">
        <v>2018</v>
      </c>
      <c r="D11" s="67">
        <v>43225</v>
      </c>
      <c r="E11">
        <v>8</v>
      </c>
      <c r="F11" t="s">
        <v>294</v>
      </c>
      <c r="G11" t="s">
        <v>331</v>
      </c>
      <c r="H11" t="s">
        <v>332</v>
      </c>
      <c r="I11" t="s">
        <v>296</v>
      </c>
      <c r="J11">
        <v>29.743385379999999</v>
      </c>
      <c r="K11">
        <v>-95.773032420000007</v>
      </c>
      <c r="L11" t="s">
        <v>299</v>
      </c>
      <c r="M11" t="s">
        <v>280</v>
      </c>
      <c r="N11" t="s">
        <v>281</v>
      </c>
      <c r="O11" t="s">
        <v>301</v>
      </c>
      <c r="P11" t="s">
        <v>317</v>
      </c>
      <c r="Q11" t="s">
        <v>204</v>
      </c>
      <c r="R11" t="s">
        <v>284</v>
      </c>
      <c r="S11">
        <v>0</v>
      </c>
      <c r="T11">
        <v>0</v>
      </c>
      <c r="U11">
        <v>1</v>
      </c>
      <c r="V11">
        <v>0</v>
      </c>
      <c r="W11">
        <v>1</v>
      </c>
      <c r="X11">
        <v>0</v>
      </c>
      <c r="Y11">
        <v>0</v>
      </c>
      <c r="Z11">
        <v>0</v>
      </c>
      <c r="AA11">
        <v>0</v>
      </c>
      <c r="AB11">
        <v>1</v>
      </c>
      <c r="AC11">
        <v>0</v>
      </c>
      <c r="AD11">
        <v>0</v>
      </c>
      <c r="AE11">
        <v>1</v>
      </c>
      <c r="AF11">
        <v>0</v>
      </c>
      <c r="AG11">
        <v>0</v>
      </c>
      <c r="AH11">
        <v>0</v>
      </c>
      <c r="AI11">
        <v>0</v>
      </c>
      <c r="AJ11">
        <v>0</v>
      </c>
      <c r="AK11">
        <v>0</v>
      </c>
      <c r="AL11">
        <v>0</v>
      </c>
      <c r="AM11">
        <v>0</v>
      </c>
      <c r="AN11">
        <v>0</v>
      </c>
      <c r="AO11">
        <v>0</v>
      </c>
      <c r="AP11">
        <v>0</v>
      </c>
      <c r="AQ11">
        <v>0</v>
      </c>
      <c r="AR11">
        <v>0</v>
      </c>
      <c r="AS11">
        <v>0</v>
      </c>
      <c r="AT11">
        <v>0</v>
      </c>
      <c r="AU11" t="s">
        <v>191</v>
      </c>
      <c r="AV11" t="s">
        <v>329</v>
      </c>
      <c r="AX11" t="s">
        <v>338</v>
      </c>
      <c r="AY11">
        <v>77494</v>
      </c>
      <c r="AZ11">
        <v>48157673102</v>
      </c>
      <c r="BA11" t="s">
        <v>330</v>
      </c>
      <c r="BB11" t="s">
        <v>285</v>
      </c>
      <c r="BC11">
        <v>160696</v>
      </c>
      <c r="BD11">
        <v>2935</v>
      </c>
      <c r="BE11" t="s">
        <v>287</v>
      </c>
      <c r="BF11" t="s">
        <v>287</v>
      </c>
      <c r="BG11" t="s">
        <v>287</v>
      </c>
    </row>
    <row r="12" spans="1:59" x14ac:dyDescent="0.3">
      <c r="A12">
        <v>53234</v>
      </c>
      <c r="B12">
        <v>16412542</v>
      </c>
      <c r="C12">
        <v>2018</v>
      </c>
      <c r="D12" s="67">
        <v>43236</v>
      </c>
      <c r="E12">
        <v>17</v>
      </c>
      <c r="F12" t="s">
        <v>276</v>
      </c>
      <c r="G12" t="s">
        <v>331</v>
      </c>
      <c r="H12" t="s">
        <v>332</v>
      </c>
      <c r="I12" t="s">
        <v>278</v>
      </c>
      <c r="J12">
        <v>29.734833200000001</v>
      </c>
      <c r="K12">
        <v>-95.772930220000006</v>
      </c>
      <c r="L12" t="s">
        <v>279</v>
      </c>
      <c r="M12" t="s">
        <v>280</v>
      </c>
      <c r="N12" t="s">
        <v>281</v>
      </c>
      <c r="O12" t="s">
        <v>282</v>
      </c>
      <c r="P12" t="s">
        <v>283</v>
      </c>
      <c r="Q12" t="s">
        <v>204</v>
      </c>
      <c r="R12" t="s">
        <v>297</v>
      </c>
      <c r="S12">
        <v>0</v>
      </c>
      <c r="T12">
        <v>0</v>
      </c>
      <c r="U12">
        <v>0</v>
      </c>
      <c r="V12">
        <v>0</v>
      </c>
      <c r="W12">
        <v>0</v>
      </c>
      <c r="X12">
        <v>4</v>
      </c>
      <c r="Y12">
        <v>0</v>
      </c>
      <c r="Z12">
        <v>0</v>
      </c>
      <c r="AA12">
        <v>0</v>
      </c>
      <c r="AB12">
        <v>0</v>
      </c>
      <c r="AC12">
        <v>0</v>
      </c>
      <c r="AD12">
        <v>4</v>
      </c>
      <c r="AE12">
        <v>0</v>
      </c>
      <c r="AF12">
        <v>0</v>
      </c>
      <c r="AG12">
        <v>0</v>
      </c>
      <c r="AH12">
        <v>0</v>
      </c>
      <c r="AI12">
        <v>0</v>
      </c>
      <c r="AJ12">
        <v>0</v>
      </c>
      <c r="AK12">
        <v>0</v>
      </c>
      <c r="AL12">
        <v>0</v>
      </c>
      <c r="AM12">
        <v>0</v>
      </c>
      <c r="AN12">
        <v>0</v>
      </c>
      <c r="AO12">
        <v>0</v>
      </c>
      <c r="AP12">
        <v>0</v>
      </c>
      <c r="AQ12">
        <v>0</v>
      </c>
      <c r="AR12">
        <v>0</v>
      </c>
      <c r="AS12">
        <v>0</v>
      </c>
      <c r="AT12">
        <v>0</v>
      </c>
      <c r="AU12" t="s">
        <v>191</v>
      </c>
      <c r="AV12" t="s">
        <v>329</v>
      </c>
      <c r="AX12" t="s">
        <v>338</v>
      </c>
      <c r="AY12">
        <v>77494</v>
      </c>
      <c r="AZ12">
        <v>48157673102</v>
      </c>
      <c r="BA12" t="s">
        <v>330</v>
      </c>
      <c r="BB12" t="s">
        <v>285</v>
      </c>
      <c r="BC12">
        <v>160476</v>
      </c>
      <c r="BD12">
        <v>2935</v>
      </c>
      <c r="BE12" t="s">
        <v>287</v>
      </c>
      <c r="BF12" t="s">
        <v>287</v>
      </c>
      <c r="BG12" t="s">
        <v>287</v>
      </c>
    </row>
    <row r="13" spans="1:59" x14ac:dyDescent="0.3">
      <c r="A13">
        <v>55442</v>
      </c>
      <c r="B13">
        <v>16421109</v>
      </c>
      <c r="C13">
        <v>2018</v>
      </c>
      <c r="D13" s="67">
        <v>43241</v>
      </c>
      <c r="E13">
        <v>16</v>
      </c>
      <c r="F13" t="s">
        <v>303</v>
      </c>
      <c r="G13" t="s">
        <v>331</v>
      </c>
      <c r="H13" t="s">
        <v>332</v>
      </c>
      <c r="I13" t="s">
        <v>290</v>
      </c>
      <c r="J13">
        <v>29.733609390000002</v>
      </c>
      <c r="K13">
        <v>-95.772908889999997</v>
      </c>
      <c r="L13" t="s">
        <v>279</v>
      </c>
      <c r="M13" t="s">
        <v>280</v>
      </c>
      <c r="N13" t="s">
        <v>281</v>
      </c>
      <c r="O13" t="s">
        <v>282</v>
      </c>
      <c r="P13" t="s">
        <v>283</v>
      </c>
      <c r="Q13" t="s">
        <v>204</v>
      </c>
      <c r="R13" t="s">
        <v>297</v>
      </c>
      <c r="S13">
        <v>0</v>
      </c>
      <c r="T13">
        <v>0</v>
      </c>
      <c r="U13">
        <v>0</v>
      </c>
      <c r="V13">
        <v>0</v>
      </c>
      <c r="W13">
        <v>0</v>
      </c>
      <c r="X13">
        <v>2</v>
      </c>
      <c r="Y13">
        <v>0</v>
      </c>
      <c r="Z13">
        <v>0</v>
      </c>
      <c r="AA13">
        <v>0</v>
      </c>
      <c r="AB13">
        <v>0</v>
      </c>
      <c r="AC13">
        <v>0</v>
      </c>
      <c r="AD13">
        <v>2</v>
      </c>
      <c r="AE13">
        <v>0</v>
      </c>
      <c r="AF13">
        <v>0</v>
      </c>
      <c r="AG13">
        <v>0</v>
      </c>
      <c r="AH13">
        <v>0</v>
      </c>
      <c r="AI13">
        <v>0</v>
      </c>
      <c r="AJ13">
        <v>0</v>
      </c>
      <c r="AK13">
        <v>0</v>
      </c>
      <c r="AL13">
        <v>0</v>
      </c>
      <c r="AM13">
        <v>0</v>
      </c>
      <c r="AN13">
        <v>0</v>
      </c>
      <c r="AO13">
        <v>0</v>
      </c>
      <c r="AP13">
        <v>0</v>
      </c>
      <c r="AQ13">
        <v>0</v>
      </c>
      <c r="AR13">
        <v>0</v>
      </c>
      <c r="AS13">
        <v>0</v>
      </c>
      <c r="AT13">
        <v>0</v>
      </c>
      <c r="AU13" t="s">
        <v>191</v>
      </c>
      <c r="AV13" t="s">
        <v>329</v>
      </c>
      <c r="AX13" t="s">
        <v>338</v>
      </c>
      <c r="AY13">
        <v>77494</v>
      </c>
      <c r="AZ13">
        <v>48157673102</v>
      </c>
      <c r="BA13" t="s">
        <v>330</v>
      </c>
      <c r="BB13" t="s">
        <v>285</v>
      </c>
      <c r="BC13">
        <v>160476</v>
      </c>
      <c r="BD13">
        <v>2935</v>
      </c>
      <c r="BE13" t="s">
        <v>287</v>
      </c>
      <c r="BF13" t="s">
        <v>287</v>
      </c>
      <c r="BG13" t="s">
        <v>287</v>
      </c>
    </row>
    <row r="14" spans="1:59" x14ac:dyDescent="0.3">
      <c r="A14">
        <v>58023</v>
      </c>
      <c r="B14">
        <v>16431924</v>
      </c>
      <c r="C14">
        <v>2018</v>
      </c>
      <c r="D14" s="67">
        <v>43245</v>
      </c>
      <c r="E14">
        <v>17</v>
      </c>
      <c r="F14" t="s">
        <v>316</v>
      </c>
      <c r="G14" t="s">
        <v>331</v>
      </c>
      <c r="H14" t="s">
        <v>332</v>
      </c>
      <c r="I14" t="s">
        <v>290</v>
      </c>
      <c r="J14">
        <v>29.74307653</v>
      </c>
      <c r="K14">
        <v>-95.773027470000002</v>
      </c>
      <c r="L14" t="s">
        <v>279</v>
      </c>
      <c r="M14" t="s">
        <v>280</v>
      </c>
      <c r="N14" t="s">
        <v>292</v>
      </c>
      <c r="O14" t="s">
        <v>282</v>
      </c>
      <c r="P14" t="s">
        <v>283</v>
      </c>
      <c r="Q14" t="s">
        <v>204</v>
      </c>
      <c r="R14" t="s">
        <v>297</v>
      </c>
      <c r="S14">
        <v>0</v>
      </c>
      <c r="T14">
        <v>0</v>
      </c>
      <c r="U14">
        <v>0</v>
      </c>
      <c r="V14">
        <v>0</v>
      </c>
      <c r="W14">
        <v>0</v>
      </c>
      <c r="X14">
        <v>2</v>
      </c>
      <c r="Y14">
        <v>0</v>
      </c>
      <c r="Z14">
        <v>0</v>
      </c>
      <c r="AA14">
        <v>0</v>
      </c>
      <c r="AB14">
        <v>0</v>
      </c>
      <c r="AC14">
        <v>0</v>
      </c>
      <c r="AD14">
        <v>2</v>
      </c>
      <c r="AE14">
        <v>0</v>
      </c>
      <c r="AF14">
        <v>0</v>
      </c>
      <c r="AG14">
        <v>0</v>
      </c>
      <c r="AH14">
        <v>0</v>
      </c>
      <c r="AI14">
        <v>0</v>
      </c>
      <c r="AJ14">
        <v>0</v>
      </c>
      <c r="AK14">
        <v>0</v>
      </c>
      <c r="AL14">
        <v>0</v>
      </c>
      <c r="AM14">
        <v>0</v>
      </c>
      <c r="AN14">
        <v>0</v>
      </c>
      <c r="AO14">
        <v>0</v>
      </c>
      <c r="AP14">
        <v>0</v>
      </c>
      <c r="AQ14">
        <v>0</v>
      </c>
      <c r="AR14">
        <v>0</v>
      </c>
      <c r="AS14">
        <v>0</v>
      </c>
      <c r="AT14">
        <v>0</v>
      </c>
      <c r="AU14" t="s">
        <v>191</v>
      </c>
      <c r="AV14" t="s">
        <v>329</v>
      </c>
      <c r="AX14" t="s">
        <v>338</v>
      </c>
      <c r="AY14">
        <v>77494</v>
      </c>
      <c r="AZ14">
        <v>48157673102</v>
      </c>
      <c r="BA14" t="s">
        <v>330</v>
      </c>
      <c r="BB14" t="s">
        <v>285</v>
      </c>
      <c r="BC14">
        <v>160696</v>
      </c>
      <c r="BD14">
        <v>2935</v>
      </c>
      <c r="BE14" t="s">
        <v>287</v>
      </c>
      <c r="BF14" t="s">
        <v>287</v>
      </c>
      <c r="BG14" t="s">
        <v>287</v>
      </c>
    </row>
    <row r="15" spans="1:59" x14ac:dyDescent="0.3">
      <c r="A15">
        <v>59551</v>
      </c>
      <c r="B15">
        <v>16437884</v>
      </c>
      <c r="C15">
        <v>2018</v>
      </c>
      <c r="D15" s="67">
        <v>43244</v>
      </c>
      <c r="E15">
        <v>16</v>
      </c>
      <c r="F15" t="s">
        <v>288</v>
      </c>
      <c r="G15" t="s">
        <v>331</v>
      </c>
      <c r="H15" t="s">
        <v>332</v>
      </c>
      <c r="I15" t="s">
        <v>278</v>
      </c>
      <c r="J15">
        <v>29.735278950000001</v>
      </c>
      <c r="K15">
        <v>-95.772936110000003</v>
      </c>
      <c r="L15" t="s">
        <v>279</v>
      </c>
      <c r="M15" t="s">
        <v>280</v>
      </c>
      <c r="N15" t="s">
        <v>281</v>
      </c>
      <c r="O15" t="s">
        <v>282</v>
      </c>
      <c r="P15" t="s">
        <v>241</v>
      </c>
      <c r="Q15" t="s">
        <v>204</v>
      </c>
      <c r="R15" t="s">
        <v>297</v>
      </c>
      <c r="S15">
        <v>0</v>
      </c>
      <c r="T15">
        <v>0</v>
      </c>
      <c r="U15">
        <v>0</v>
      </c>
      <c r="V15">
        <v>1</v>
      </c>
      <c r="W15">
        <v>1</v>
      </c>
      <c r="X15">
        <v>1</v>
      </c>
      <c r="Y15">
        <v>0</v>
      </c>
      <c r="Z15">
        <v>0</v>
      </c>
      <c r="AA15">
        <v>0</v>
      </c>
      <c r="AB15">
        <v>0</v>
      </c>
      <c r="AC15">
        <v>1</v>
      </c>
      <c r="AD15">
        <v>1</v>
      </c>
      <c r="AE15">
        <v>1</v>
      </c>
      <c r="AF15">
        <v>0</v>
      </c>
      <c r="AG15">
        <v>0</v>
      </c>
      <c r="AH15">
        <v>0</v>
      </c>
      <c r="AI15">
        <v>0</v>
      </c>
      <c r="AJ15">
        <v>0</v>
      </c>
      <c r="AK15">
        <v>0</v>
      </c>
      <c r="AL15">
        <v>0</v>
      </c>
      <c r="AM15">
        <v>0</v>
      </c>
      <c r="AN15">
        <v>0</v>
      </c>
      <c r="AO15">
        <v>0</v>
      </c>
      <c r="AP15">
        <v>0</v>
      </c>
      <c r="AQ15">
        <v>0</v>
      </c>
      <c r="AR15">
        <v>0</v>
      </c>
      <c r="AS15">
        <v>0</v>
      </c>
      <c r="AT15">
        <v>0</v>
      </c>
      <c r="AU15" t="s">
        <v>191</v>
      </c>
      <c r="AV15" t="s">
        <v>329</v>
      </c>
      <c r="AX15" t="s">
        <v>338</v>
      </c>
      <c r="AY15">
        <v>77494</v>
      </c>
      <c r="AZ15">
        <v>48157673102</v>
      </c>
      <c r="BA15" t="s">
        <v>330</v>
      </c>
      <c r="BB15" t="s">
        <v>285</v>
      </c>
      <c r="BC15">
        <v>160476</v>
      </c>
      <c r="BD15">
        <v>2935</v>
      </c>
      <c r="BE15" t="s">
        <v>287</v>
      </c>
      <c r="BF15" t="s">
        <v>287</v>
      </c>
      <c r="BG15" t="s">
        <v>287</v>
      </c>
    </row>
    <row r="16" spans="1:59" x14ac:dyDescent="0.3">
      <c r="A16">
        <v>59719</v>
      </c>
      <c r="B16">
        <v>16438329</v>
      </c>
      <c r="C16">
        <v>2018</v>
      </c>
      <c r="D16" s="67">
        <v>43250</v>
      </c>
      <c r="E16">
        <v>17</v>
      </c>
      <c r="F16" t="s">
        <v>276</v>
      </c>
      <c r="G16" t="s">
        <v>331</v>
      </c>
      <c r="H16" t="s">
        <v>332</v>
      </c>
      <c r="I16" t="s">
        <v>290</v>
      </c>
      <c r="J16">
        <v>29.73965042</v>
      </c>
      <c r="K16">
        <v>-95.772980649999994</v>
      </c>
      <c r="L16" t="s">
        <v>299</v>
      </c>
      <c r="M16" t="s">
        <v>280</v>
      </c>
      <c r="N16" t="s">
        <v>292</v>
      </c>
      <c r="O16" t="s">
        <v>282</v>
      </c>
      <c r="P16" t="s">
        <v>283</v>
      </c>
      <c r="Q16" t="s">
        <v>204</v>
      </c>
      <c r="R16" t="s">
        <v>297</v>
      </c>
      <c r="S16">
        <v>0</v>
      </c>
      <c r="T16">
        <v>0</v>
      </c>
      <c r="U16">
        <v>0</v>
      </c>
      <c r="V16">
        <v>0</v>
      </c>
      <c r="W16">
        <v>0</v>
      </c>
      <c r="X16">
        <v>2</v>
      </c>
      <c r="Y16">
        <v>0</v>
      </c>
      <c r="Z16">
        <v>0</v>
      </c>
      <c r="AA16">
        <v>0</v>
      </c>
      <c r="AB16">
        <v>0</v>
      </c>
      <c r="AC16">
        <v>0</v>
      </c>
      <c r="AD16">
        <v>2</v>
      </c>
      <c r="AE16">
        <v>0</v>
      </c>
      <c r="AF16">
        <v>0</v>
      </c>
      <c r="AG16">
        <v>0</v>
      </c>
      <c r="AH16">
        <v>0</v>
      </c>
      <c r="AI16">
        <v>0</v>
      </c>
      <c r="AJ16">
        <v>0</v>
      </c>
      <c r="AK16">
        <v>0</v>
      </c>
      <c r="AL16">
        <v>0</v>
      </c>
      <c r="AM16">
        <v>0</v>
      </c>
      <c r="AN16">
        <v>0</v>
      </c>
      <c r="AO16">
        <v>0</v>
      </c>
      <c r="AP16">
        <v>0</v>
      </c>
      <c r="AQ16">
        <v>0</v>
      </c>
      <c r="AR16">
        <v>0</v>
      </c>
      <c r="AS16">
        <v>0</v>
      </c>
      <c r="AT16">
        <v>0</v>
      </c>
      <c r="AU16" t="s">
        <v>191</v>
      </c>
      <c r="AV16" t="s">
        <v>329</v>
      </c>
      <c r="AX16" t="s">
        <v>338</v>
      </c>
      <c r="AY16">
        <v>77494</v>
      </c>
      <c r="AZ16">
        <v>48157673102</v>
      </c>
      <c r="BA16" t="s">
        <v>330</v>
      </c>
      <c r="BB16" t="s">
        <v>285</v>
      </c>
      <c r="BC16">
        <v>160696</v>
      </c>
      <c r="BD16">
        <v>2935</v>
      </c>
      <c r="BE16" t="s">
        <v>287</v>
      </c>
      <c r="BF16" t="s">
        <v>287</v>
      </c>
      <c r="BG16" t="s">
        <v>287</v>
      </c>
    </row>
    <row r="17" spans="1:59" x14ac:dyDescent="0.3">
      <c r="A17">
        <v>64031</v>
      </c>
      <c r="B17">
        <v>16457980</v>
      </c>
      <c r="C17">
        <v>2018</v>
      </c>
      <c r="D17" s="67">
        <v>43259</v>
      </c>
      <c r="E17">
        <v>16</v>
      </c>
      <c r="F17" t="s">
        <v>316</v>
      </c>
      <c r="G17" t="s">
        <v>331</v>
      </c>
      <c r="H17" t="s">
        <v>332</v>
      </c>
      <c r="I17" t="s">
        <v>290</v>
      </c>
      <c r="J17">
        <v>29.743141309999999</v>
      </c>
      <c r="K17">
        <v>-95.773028519999997</v>
      </c>
      <c r="L17" t="s">
        <v>279</v>
      </c>
      <c r="M17" t="s">
        <v>280</v>
      </c>
      <c r="N17" t="s">
        <v>292</v>
      </c>
      <c r="O17" t="s">
        <v>282</v>
      </c>
      <c r="P17" t="s">
        <v>283</v>
      </c>
      <c r="Q17" t="s">
        <v>204</v>
      </c>
      <c r="R17" t="s">
        <v>297</v>
      </c>
      <c r="S17">
        <v>0</v>
      </c>
      <c r="T17">
        <v>0</v>
      </c>
      <c r="U17">
        <v>0</v>
      </c>
      <c r="V17">
        <v>0</v>
      </c>
      <c r="W17">
        <v>0</v>
      </c>
      <c r="X17">
        <v>2</v>
      </c>
      <c r="Y17">
        <v>0</v>
      </c>
      <c r="Z17">
        <v>0</v>
      </c>
      <c r="AA17">
        <v>0</v>
      </c>
      <c r="AB17">
        <v>0</v>
      </c>
      <c r="AC17">
        <v>0</v>
      </c>
      <c r="AD17">
        <v>2</v>
      </c>
      <c r="AE17">
        <v>0</v>
      </c>
      <c r="AF17">
        <v>0</v>
      </c>
      <c r="AG17">
        <v>0</v>
      </c>
      <c r="AH17">
        <v>0</v>
      </c>
      <c r="AI17">
        <v>0</v>
      </c>
      <c r="AJ17">
        <v>0</v>
      </c>
      <c r="AK17">
        <v>0</v>
      </c>
      <c r="AL17">
        <v>0</v>
      </c>
      <c r="AM17">
        <v>0</v>
      </c>
      <c r="AN17">
        <v>0</v>
      </c>
      <c r="AO17">
        <v>0</v>
      </c>
      <c r="AP17">
        <v>0</v>
      </c>
      <c r="AQ17">
        <v>0</v>
      </c>
      <c r="AR17">
        <v>0</v>
      </c>
      <c r="AS17">
        <v>0</v>
      </c>
      <c r="AT17">
        <v>0</v>
      </c>
      <c r="AU17" t="s">
        <v>191</v>
      </c>
      <c r="AV17" t="s">
        <v>329</v>
      </c>
      <c r="AX17" t="s">
        <v>338</v>
      </c>
      <c r="AY17">
        <v>77494</v>
      </c>
      <c r="AZ17">
        <v>48157673102</v>
      </c>
      <c r="BA17" t="s">
        <v>330</v>
      </c>
      <c r="BB17" t="s">
        <v>285</v>
      </c>
      <c r="BC17">
        <v>160696</v>
      </c>
      <c r="BD17">
        <v>2935</v>
      </c>
      <c r="BE17" t="s">
        <v>287</v>
      </c>
      <c r="BF17" t="s">
        <v>287</v>
      </c>
      <c r="BG17" t="s">
        <v>287</v>
      </c>
    </row>
    <row r="18" spans="1:59" x14ac:dyDescent="0.3">
      <c r="A18">
        <v>66962</v>
      </c>
      <c r="B18">
        <v>16472007</v>
      </c>
      <c r="C18">
        <v>2018</v>
      </c>
      <c r="D18" s="67">
        <v>43265</v>
      </c>
      <c r="E18">
        <v>8</v>
      </c>
      <c r="F18" t="s">
        <v>288</v>
      </c>
      <c r="G18" t="s">
        <v>331</v>
      </c>
      <c r="H18" t="s">
        <v>332</v>
      </c>
      <c r="I18" t="s">
        <v>290</v>
      </c>
      <c r="J18">
        <v>29.740239979999998</v>
      </c>
      <c r="K18">
        <v>-95.772987560000004</v>
      </c>
      <c r="L18" t="s">
        <v>279</v>
      </c>
      <c r="M18" t="s">
        <v>280</v>
      </c>
      <c r="N18" t="s">
        <v>281</v>
      </c>
      <c r="O18" t="s">
        <v>282</v>
      </c>
      <c r="P18" t="s">
        <v>283</v>
      </c>
      <c r="Q18" t="s">
        <v>204</v>
      </c>
      <c r="R18" t="s">
        <v>297</v>
      </c>
      <c r="S18">
        <v>0</v>
      </c>
      <c r="T18">
        <v>0</v>
      </c>
      <c r="U18">
        <v>0</v>
      </c>
      <c r="V18">
        <v>0</v>
      </c>
      <c r="W18">
        <v>0</v>
      </c>
      <c r="X18">
        <v>2</v>
      </c>
      <c r="Y18">
        <v>0</v>
      </c>
      <c r="Z18">
        <v>0</v>
      </c>
      <c r="AA18">
        <v>0</v>
      </c>
      <c r="AB18">
        <v>0</v>
      </c>
      <c r="AC18">
        <v>0</v>
      </c>
      <c r="AD18">
        <v>2</v>
      </c>
      <c r="AE18">
        <v>0</v>
      </c>
      <c r="AF18">
        <v>0</v>
      </c>
      <c r="AG18">
        <v>0</v>
      </c>
      <c r="AH18">
        <v>0</v>
      </c>
      <c r="AI18">
        <v>0</v>
      </c>
      <c r="AJ18">
        <v>0</v>
      </c>
      <c r="AK18">
        <v>0</v>
      </c>
      <c r="AL18">
        <v>0</v>
      </c>
      <c r="AM18">
        <v>0</v>
      </c>
      <c r="AN18">
        <v>0</v>
      </c>
      <c r="AO18">
        <v>0</v>
      </c>
      <c r="AP18">
        <v>0</v>
      </c>
      <c r="AQ18">
        <v>0</v>
      </c>
      <c r="AR18">
        <v>0</v>
      </c>
      <c r="AS18">
        <v>0</v>
      </c>
      <c r="AT18">
        <v>0</v>
      </c>
      <c r="AU18" t="s">
        <v>191</v>
      </c>
      <c r="AV18" t="s">
        <v>329</v>
      </c>
      <c r="AX18" t="s">
        <v>338</v>
      </c>
      <c r="AY18">
        <v>77494</v>
      </c>
      <c r="AZ18">
        <v>48157673102</v>
      </c>
      <c r="BA18" t="s">
        <v>330</v>
      </c>
      <c r="BB18" t="s">
        <v>285</v>
      </c>
      <c r="BC18">
        <v>160696</v>
      </c>
      <c r="BD18">
        <v>2935</v>
      </c>
      <c r="BE18" t="s">
        <v>287</v>
      </c>
      <c r="BF18" t="s">
        <v>287</v>
      </c>
      <c r="BG18" t="s">
        <v>287</v>
      </c>
    </row>
    <row r="19" spans="1:59" x14ac:dyDescent="0.3">
      <c r="A19">
        <v>70758</v>
      </c>
      <c r="B19">
        <v>16488184</v>
      </c>
      <c r="C19">
        <v>2018</v>
      </c>
      <c r="D19" s="67">
        <v>43276</v>
      </c>
      <c r="E19">
        <v>17</v>
      </c>
      <c r="F19" t="s">
        <v>303</v>
      </c>
      <c r="G19" t="s">
        <v>331</v>
      </c>
      <c r="H19" t="s">
        <v>332</v>
      </c>
      <c r="I19" t="s">
        <v>278</v>
      </c>
      <c r="J19">
        <v>29.733835469999999</v>
      </c>
      <c r="K19">
        <v>-95.772911210000004</v>
      </c>
      <c r="L19" t="s">
        <v>279</v>
      </c>
      <c r="M19" t="s">
        <v>280</v>
      </c>
      <c r="N19" t="s">
        <v>281</v>
      </c>
      <c r="O19" t="s">
        <v>282</v>
      </c>
      <c r="P19" t="s">
        <v>283</v>
      </c>
      <c r="Q19" t="s">
        <v>204</v>
      </c>
      <c r="R19" t="s">
        <v>297</v>
      </c>
      <c r="S19">
        <v>0</v>
      </c>
      <c r="T19">
        <v>0</v>
      </c>
      <c r="U19">
        <v>0</v>
      </c>
      <c r="V19">
        <v>0</v>
      </c>
      <c r="W19">
        <v>0</v>
      </c>
      <c r="X19">
        <v>6</v>
      </c>
      <c r="Y19">
        <v>0</v>
      </c>
      <c r="Z19">
        <v>0</v>
      </c>
      <c r="AA19">
        <v>0</v>
      </c>
      <c r="AB19">
        <v>0</v>
      </c>
      <c r="AC19">
        <v>0</v>
      </c>
      <c r="AD19">
        <v>6</v>
      </c>
      <c r="AE19">
        <v>0</v>
      </c>
      <c r="AF19">
        <v>0</v>
      </c>
      <c r="AG19">
        <v>0</v>
      </c>
      <c r="AH19">
        <v>0</v>
      </c>
      <c r="AI19">
        <v>0</v>
      </c>
      <c r="AJ19">
        <v>0</v>
      </c>
      <c r="AK19">
        <v>0</v>
      </c>
      <c r="AL19">
        <v>0</v>
      </c>
      <c r="AM19">
        <v>0</v>
      </c>
      <c r="AN19">
        <v>0</v>
      </c>
      <c r="AO19">
        <v>0</v>
      </c>
      <c r="AP19">
        <v>0</v>
      </c>
      <c r="AQ19">
        <v>0</v>
      </c>
      <c r="AR19">
        <v>0</v>
      </c>
      <c r="AS19">
        <v>0</v>
      </c>
      <c r="AT19">
        <v>0</v>
      </c>
      <c r="AU19" t="s">
        <v>191</v>
      </c>
      <c r="AV19" t="s">
        <v>329</v>
      </c>
      <c r="AX19" t="s">
        <v>338</v>
      </c>
      <c r="AY19">
        <v>77494</v>
      </c>
      <c r="AZ19">
        <v>48157673102</v>
      </c>
      <c r="BA19" t="s">
        <v>330</v>
      </c>
      <c r="BB19" t="s">
        <v>285</v>
      </c>
      <c r="BC19">
        <v>160476</v>
      </c>
      <c r="BD19">
        <v>2935</v>
      </c>
      <c r="BE19" t="s">
        <v>287</v>
      </c>
      <c r="BF19" t="s">
        <v>287</v>
      </c>
      <c r="BG19" t="s">
        <v>287</v>
      </c>
    </row>
    <row r="20" spans="1:59" x14ac:dyDescent="0.3">
      <c r="A20">
        <v>75981</v>
      </c>
      <c r="B20">
        <v>16510946</v>
      </c>
      <c r="C20">
        <v>2018</v>
      </c>
      <c r="D20" s="67">
        <v>43286</v>
      </c>
      <c r="E20">
        <v>0</v>
      </c>
      <c r="F20" t="s">
        <v>288</v>
      </c>
      <c r="G20" t="s">
        <v>331</v>
      </c>
      <c r="H20" t="s">
        <v>332</v>
      </c>
      <c r="I20" t="s">
        <v>334</v>
      </c>
      <c r="J20">
        <v>29.74256093</v>
      </c>
      <c r="K20">
        <v>-95.773019110000007</v>
      </c>
      <c r="L20" t="s">
        <v>279</v>
      </c>
      <c r="M20" t="s">
        <v>300</v>
      </c>
      <c r="N20" t="s">
        <v>281</v>
      </c>
      <c r="O20" t="s">
        <v>339</v>
      </c>
      <c r="P20" t="s">
        <v>317</v>
      </c>
      <c r="Q20" t="s">
        <v>204</v>
      </c>
      <c r="R20" t="s">
        <v>337</v>
      </c>
      <c r="S20">
        <v>0</v>
      </c>
      <c r="T20">
        <v>0</v>
      </c>
      <c r="U20">
        <v>1</v>
      </c>
      <c r="V20">
        <v>0</v>
      </c>
      <c r="W20">
        <v>1</v>
      </c>
      <c r="X20">
        <v>0</v>
      </c>
      <c r="Y20">
        <v>0</v>
      </c>
      <c r="Z20">
        <v>0</v>
      </c>
      <c r="AA20">
        <v>0</v>
      </c>
      <c r="AB20">
        <v>1</v>
      </c>
      <c r="AC20">
        <v>0</v>
      </c>
      <c r="AD20">
        <v>0</v>
      </c>
      <c r="AE20">
        <v>1</v>
      </c>
      <c r="AF20">
        <v>0</v>
      </c>
      <c r="AG20">
        <v>0</v>
      </c>
      <c r="AH20">
        <v>0</v>
      </c>
      <c r="AI20">
        <v>0</v>
      </c>
      <c r="AJ20">
        <v>0</v>
      </c>
      <c r="AK20">
        <v>0</v>
      </c>
      <c r="AL20">
        <v>0</v>
      </c>
      <c r="AM20">
        <v>0</v>
      </c>
      <c r="AN20">
        <v>0</v>
      </c>
      <c r="AO20">
        <v>0</v>
      </c>
      <c r="AP20">
        <v>0</v>
      </c>
      <c r="AQ20">
        <v>0</v>
      </c>
      <c r="AR20">
        <v>0</v>
      </c>
      <c r="AS20">
        <v>0</v>
      </c>
      <c r="AT20">
        <v>0</v>
      </c>
      <c r="AU20" t="s">
        <v>191</v>
      </c>
      <c r="AV20" t="s">
        <v>329</v>
      </c>
      <c r="AX20" t="s">
        <v>338</v>
      </c>
      <c r="AY20">
        <v>77494</v>
      </c>
      <c r="AZ20">
        <v>48157673102</v>
      </c>
      <c r="BA20" t="s">
        <v>330</v>
      </c>
      <c r="BB20" t="s">
        <v>285</v>
      </c>
      <c r="BC20">
        <v>160696</v>
      </c>
      <c r="BD20">
        <v>2935</v>
      </c>
      <c r="BE20" t="s">
        <v>287</v>
      </c>
      <c r="BF20" t="s">
        <v>287</v>
      </c>
      <c r="BG20" t="s">
        <v>287</v>
      </c>
    </row>
    <row r="21" spans="1:59" x14ac:dyDescent="0.3">
      <c r="A21">
        <v>78000</v>
      </c>
      <c r="B21">
        <v>16519049</v>
      </c>
      <c r="C21">
        <v>2018</v>
      </c>
      <c r="D21" s="67">
        <v>43294</v>
      </c>
      <c r="E21">
        <v>18</v>
      </c>
      <c r="F21" t="s">
        <v>316</v>
      </c>
      <c r="G21" t="s">
        <v>331</v>
      </c>
      <c r="H21" t="s">
        <v>332</v>
      </c>
      <c r="I21" t="s">
        <v>278</v>
      </c>
      <c r="J21">
        <v>29.734935480000001</v>
      </c>
      <c r="K21">
        <v>-95.772932170000004</v>
      </c>
      <c r="L21" t="s">
        <v>279</v>
      </c>
      <c r="M21" t="s">
        <v>280</v>
      </c>
      <c r="N21" t="s">
        <v>281</v>
      </c>
      <c r="O21" t="s">
        <v>282</v>
      </c>
      <c r="P21" t="s">
        <v>241</v>
      </c>
      <c r="Q21" t="s">
        <v>204</v>
      </c>
      <c r="R21" t="s">
        <v>297</v>
      </c>
      <c r="S21">
        <v>0</v>
      </c>
      <c r="T21">
        <v>0</v>
      </c>
      <c r="U21">
        <v>0</v>
      </c>
      <c r="V21">
        <v>1</v>
      </c>
      <c r="W21">
        <v>1</v>
      </c>
      <c r="X21">
        <v>1</v>
      </c>
      <c r="Y21">
        <v>0</v>
      </c>
      <c r="Z21">
        <v>0</v>
      </c>
      <c r="AA21">
        <v>0</v>
      </c>
      <c r="AB21">
        <v>0</v>
      </c>
      <c r="AC21">
        <v>1</v>
      </c>
      <c r="AD21">
        <v>1</v>
      </c>
      <c r="AE21">
        <v>1</v>
      </c>
      <c r="AF21">
        <v>0</v>
      </c>
      <c r="AG21">
        <v>0</v>
      </c>
      <c r="AH21">
        <v>0</v>
      </c>
      <c r="AI21">
        <v>0</v>
      </c>
      <c r="AJ21">
        <v>0</v>
      </c>
      <c r="AK21">
        <v>0</v>
      </c>
      <c r="AL21">
        <v>0</v>
      </c>
      <c r="AM21">
        <v>0</v>
      </c>
      <c r="AN21">
        <v>0</v>
      </c>
      <c r="AO21">
        <v>0</v>
      </c>
      <c r="AP21">
        <v>0</v>
      </c>
      <c r="AQ21">
        <v>0</v>
      </c>
      <c r="AR21">
        <v>0</v>
      </c>
      <c r="AS21">
        <v>0</v>
      </c>
      <c r="AT21">
        <v>0</v>
      </c>
      <c r="AU21" t="s">
        <v>191</v>
      </c>
      <c r="AV21" t="s">
        <v>329</v>
      </c>
      <c r="AX21" t="s">
        <v>338</v>
      </c>
      <c r="AY21">
        <v>77494</v>
      </c>
      <c r="AZ21">
        <v>48157673102</v>
      </c>
      <c r="BA21" t="s">
        <v>330</v>
      </c>
      <c r="BB21" t="s">
        <v>285</v>
      </c>
      <c r="BC21">
        <v>160476</v>
      </c>
      <c r="BD21">
        <v>2935</v>
      </c>
      <c r="BE21" t="s">
        <v>287</v>
      </c>
      <c r="BF21" t="s">
        <v>287</v>
      </c>
      <c r="BG21" t="s">
        <v>287</v>
      </c>
    </row>
    <row r="22" spans="1:59" x14ac:dyDescent="0.3">
      <c r="A22">
        <v>78708</v>
      </c>
      <c r="B22">
        <v>16521972</v>
      </c>
      <c r="C22">
        <v>2018</v>
      </c>
      <c r="D22" s="67">
        <v>43285</v>
      </c>
      <c r="E22">
        <v>21</v>
      </c>
      <c r="F22" t="s">
        <v>276</v>
      </c>
      <c r="G22" t="s">
        <v>331</v>
      </c>
      <c r="H22" t="s">
        <v>332</v>
      </c>
      <c r="I22" t="s">
        <v>290</v>
      </c>
      <c r="J22">
        <v>29.736557430000001</v>
      </c>
      <c r="K22">
        <v>-95.772946169999997</v>
      </c>
      <c r="L22" t="s">
        <v>279</v>
      </c>
      <c r="M22" t="s">
        <v>300</v>
      </c>
      <c r="N22" t="s">
        <v>281</v>
      </c>
      <c r="O22" t="s">
        <v>282</v>
      </c>
      <c r="P22" t="s">
        <v>283</v>
      </c>
      <c r="Q22" t="s">
        <v>204</v>
      </c>
      <c r="R22" t="s">
        <v>297</v>
      </c>
      <c r="S22">
        <v>0</v>
      </c>
      <c r="T22">
        <v>0</v>
      </c>
      <c r="U22">
        <v>0</v>
      </c>
      <c r="V22">
        <v>0</v>
      </c>
      <c r="W22">
        <v>0</v>
      </c>
      <c r="X22">
        <v>5</v>
      </c>
      <c r="Y22">
        <v>0</v>
      </c>
      <c r="Z22">
        <v>0</v>
      </c>
      <c r="AA22">
        <v>0</v>
      </c>
      <c r="AB22">
        <v>0</v>
      </c>
      <c r="AC22">
        <v>0</v>
      </c>
      <c r="AD22">
        <v>5</v>
      </c>
      <c r="AE22">
        <v>0</v>
      </c>
      <c r="AF22">
        <v>0</v>
      </c>
      <c r="AG22">
        <v>0</v>
      </c>
      <c r="AH22">
        <v>0</v>
      </c>
      <c r="AI22">
        <v>0</v>
      </c>
      <c r="AJ22">
        <v>0</v>
      </c>
      <c r="AK22">
        <v>0</v>
      </c>
      <c r="AL22">
        <v>0</v>
      </c>
      <c r="AM22">
        <v>0</v>
      </c>
      <c r="AN22">
        <v>0</v>
      </c>
      <c r="AO22">
        <v>0</v>
      </c>
      <c r="AP22">
        <v>0</v>
      </c>
      <c r="AQ22">
        <v>0</v>
      </c>
      <c r="AR22">
        <v>0</v>
      </c>
      <c r="AS22">
        <v>0</v>
      </c>
      <c r="AT22">
        <v>0</v>
      </c>
      <c r="AU22" t="s">
        <v>191</v>
      </c>
      <c r="AV22" t="s">
        <v>329</v>
      </c>
      <c r="AX22" t="s">
        <v>338</v>
      </c>
      <c r="AY22">
        <v>77494</v>
      </c>
      <c r="AZ22">
        <v>48157673102</v>
      </c>
      <c r="BA22" t="s">
        <v>330</v>
      </c>
      <c r="BB22" t="s">
        <v>285</v>
      </c>
      <c r="BC22">
        <v>160476</v>
      </c>
      <c r="BD22">
        <v>2935</v>
      </c>
      <c r="BE22" t="s">
        <v>287</v>
      </c>
      <c r="BF22" t="s">
        <v>287</v>
      </c>
      <c r="BG22" t="s">
        <v>287</v>
      </c>
    </row>
    <row r="23" spans="1:59" x14ac:dyDescent="0.3">
      <c r="A23">
        <v>81050</v>
      </c>
      <c r="B23">
        <v>16532361</v>
      </c>
      <c r="C23">
        <v>2018</v>
      </c>
      <c r="D23" s="67">
        <v>43295</v>
      </c>
      <c r="E23">
        <v>18</v>
      </c>
      <c r="F23" t="s">
        <v>294</v>
      </c>
      <c r="G23" t="s">
        <v>331</v>
      </c>
      <c r="H23" t="s">
        <v>332</v>
      </c>
      <c r="I23" t="s">
        <v>278</v>
      </c>
      <c r="J23">
        <v>29.740809120000002</v>
      </c>
      <c r="K23">
        <v>-95.772994359999998</v>
      </c>
      <c r="L23" t="s">
        <v>279</v>
      </c>
      <c r="M23" t="s">
        <v>280</v>
      </c>
      <c r="N23" t="s">
        <v>281</v>
      </c>
      <c r="O23" t="s">
        <v>301</v>
      </c>
      <c r="P23" t="s">
        <v>283</v>
      </c>
      <c r="Q23" t="s">
        <v>204</v>
      </c>
      <c r="R23" t="s">
        <v>291</v>
      </c>
      <c r="S23">
        <v>0</v>
      </c>
      <c r="T23">
        <v>0</v>
      </c>
      <c r="U23">
        <v>0</v>
      </c>
      <c r="V23">
        <v>0</v>
      </c>
      <c r="W23">
        <v>0</v>
      </c>
      <c r="X23">
        <v>1</v>
      </c>
      <c r="Y23">
        <v>0</v>
      </c>
      <c r="Z23">
        <v>0</v>
      </c>
      <c r="AA23">
        <v>0</v>
      </c>
      <c r="AB23">
        <v>0</v>
      </c>
      <c r="AC23">
        <v>0</v>
      </c>
      <c r="AD23">
        <v>1</v>
      </c>
      <c r="AE23">
        <v>0</v>
      </c>
      <c r="AF23">
        <v>0</v>
      </c>
      <c r="AG23">
        <v>0</v>
      </c>
      <c r="AH23">
        <v>0</v>
      </c>
      <c r="AI23">
        <v>0</v>
      </c>
      <c r="AJ23">
        <v>0</v>
      </c>
      <c r="AK23">
        <v>0</v>
      </c>
      <c r="AL23">
        <v>0</v>
      </c>
      <c r="AM23">
        <v>0</v>
      </c>
      <c r="AN23">
        <v>0</v>
      </c>
      <c r="AO23">
        <v>0</v>
      </c>
      <c r="AP23">
        <v>0</v>
      </c>
      <c r="AQ23">
        <v>0</v>
      </c>
      <c r="AR23">
        <v>0</v>
      </c>
      <c r="AS23">
        <v>0</v>
      </c>
      <c r="AT23">
        <v>0</v>
      </c>
      <c r="AU23" t="s">
        <v>191</v>
      </c>
      <c r="AV23" t="s">
        <v>329</v>
      </c>
      <c r="AX23" t="s">
        <v>338</v>
      </c>
      <c r="AY23">
        <v>77494</v>
      </c>
      <c r="AZ23">
        <v>48157673102</v>
      </c>
      <c r="BA23" t="s">
        <v>330</v>
      </c>
      <c r="BB23" t="s">
        <v>285</v>
      </c>
      <c r="BC23">
        <v>160696</v>
      </c>
      <c r="BD23">
        <v>2935</v>
      </c>
      <c r="BE23" t="s">
        <v>287</v>
      </c>
      <c r="BF23" t="s">
        <v>287</v>
      </c>
      <c r="BG23" t="s">
        <v>287</v>
      </c>
    </row>
    <row r="24" spans="1:59" x14ac:dyDescent="0.3">
      <c r="A24">
        <v>81058</v>
      </c>
      <c r="B24">
        <v>16532382</v>
      </c>
      <c r="C24">
        <v>2018</v>
      </c>
      <c r="D24" s="67">
        <v>43302</v>
      </c>
      <c r="E24">
        <v>11</v>
      </c>
      <c r="F24" t="s">
        <v>294</v>
      </c>
      <c r="G24" t="s">
        <v>331</v>
      </c>
      <c r="H24" t="s">
        <v>332</v>
      </c>
      <c r="I24" t="s">
        <v>278</v>
      </c>
      <c r="J24">
        <v>29.743917589999999</v>
      </c>
      <c r="K24">
        <v>-95.773033359999999</v>
      </c>
      <c r="L24" t="s">
        <v>279</v>
      </c>
      <c r="M24" t="s">
        <v>280</v>
      </c>
      <c r="N24" t="s">
        <v>308</v>
      </c>
      <c r="O24" t="s">
        <v>282</v>
      </c>
      <c r="P24" t="s">
        <v>283</v>
      </c>
      <c r="Q24" t="s">
        <v>201</v>
      </c>
      <c r="R24" t="s">
        <v>297</v>
      </c>
      <c r="S24">
        <v>0</v>
      </c>
      <c r="T24">
        <v>0</v>
      </c>
      <c r="U24">
        <v>0</v>
      </c>
      <c r="V24">
        <v>0</v>
      </c>
      <c r="W24">
        <v>0</v>
      </c>
      <c r="X24">
        <v>3</v>
      </c>
      <c r="Y24">
        <v>1</v>
      </c>
      <c r="Z24">
        <v>0</v>
      </c>
      <c r="AA24">
        <v>0</v>
      </c>
      <c r="AB24">
        <v>0</v>
      </c>
      <c r="AC24">
        <v>0</v>
      </c>
      <c r="AD24">
        <v>3</v>
      </c>
      <c r="AE24">
        <v>0</v>
      </c>
      <c r="AF24">
        <v>1</v>
      </c>
      <c r="AG24">
        <v>0</v>
      </c>
      <c r="AH24">
        <v>0</v>
      </c>
      <c r="AI24">
        <v>0</v>
      </c>
      <c r="AJ24">
        <v>0</v>
      </c>
      <c r="AK24">
        <v>0</v>
      </c>
      <c r="AL24">
        <v>0</v>
      </c>
      <c r="AM24">
        <v>0</v>
      </c>
      <c r="AN24">
        <v>0</v>
      </c>
      <c r="AO24">
        <v>0</v>
      </c>
      <c r="AP24">
        <v>0</v>
      </c>
      <c r="AQ24">
        <v>0</v>
      </c>
      <c r="AR24">
        <v>0</v>
      </c>
      <c r="AS24">
        <v>0</v>
      </c>
      <c r="AT24">
        <v>0</v>
      </c>
      <c r="AU24" t="s">
        <v>191</v>
      </c>
      <c r="AV24" t="s">
        <v>329</v>
      </c>
      <c r="AY24">
        <v>77494</v>
      </c>
      <c r="AZ24">
        <v>48157673102</v>
      </c>
      <c r="BA24" t="s">
        <v>330</v>
      </c>
      <c r="BB24" t="s">
        <v>285</v>
      </c>
      <c r="BC24">
        <v>160696</v>
      </c>
      <c r="BD24">
        <v>2935</v>
      </c>
      <c r="BE24" t="s">
        <v>287</v>
      </c>
      <c r="BF24" t="s">
        <v>287</v>
      </c>
      <c r="BG24" t="s">
        <v>287</v>
      </c>
    </row>
    <row r="25" spans="1:59" x14ac:dyDescent="0.3">
      <c r="A25">
        <v>82670</v>
      </c>
      <c r="B25">
        <v>16538820</v>
      </c>
      <c r="C25">
        <v>2018</v>
      </c>
      <c r="D25" s="67">
        <v>43306</v>
      </c>
      <c r="E25">
        <v>8</v>
      </c>
      <c r="F25" t="s">
        <v>276</v>
      </c>
      <c r="G25" t="s">
        <v>277</v>
      </c>
      <c r="H25" t="s">
        <v>332</v>
      </c>
      <c r="I25" t="s">
        <v>290</v>
      </c>
      <c r="J25">
        <v>29.743927729999999</v>
      </c>
      <c r="K25">
        <v>-95.773033380000001</v>
      </c>
      <c r="L25" t="s">
        <v>279</v>
      </c>
      <c r="M25" t="s">
        <v>280</v>
      </c>
      <c r="N25" t="s">
        <v>308</v>
      </c>
      <c r="O25" t="s">
        <v>282</v>
      </c>
      <c r="P25" t="s">
        <v>283</v>
      </c>
      <c r="Q25" t="s">
        <v>203</v>
      </c>
      <c r="R25" t="s">
        <v>333</v>
      </c>
      <c r="S25">
        <v>0</v>
      </c>
      <c r="T25">
        <v>0</v>
      </c>
      <c r="U25">
        <v>0</v>
      </c>
      <c r="V25">
        <v>0</v>
      </c>
      <c r="W25">
        <v>0</v>
      </c>
      <c r="X25">
        <v>2</v>
      </c>
      <c r="Y25">
        <v>0</v>
      </c>
      <c r="Z25">
        <v>0</v>
      </c>
      <c r="AA25">
        <v>0</v>
      </c>
      <c r="AB25">
        <v>0</v>
      </c>
      <c r="AC25">
        <v>0</v>
      </c>
      <c r="AD25">
        <v>2</v>
      </c>
      <c r="AE25">
        <v>0</v>
      </c>
      <c r="AF25">
        <v>0</v>
      </c>
      <c r="AG25">
        <v>0</v>
      </c>
      <c r="AH25">
        <v>0</v>
      </c>
      <c r="AI25">
        <v>0</v>
      </c>
      <c r="AJ25">
        <v>0</v>
      </c>
      <c r="AK25">
        <v>0</v>
      </c>
      <c r="AL25">
        <v>0</v>
      </c>
      <c r="AM25">
        <v>0</v>
      </c>
      <c r="AN25">
        <v>0</v>
      </c>
      <c r="AO25">
        <v>0</v>
      </c>
      <c r="AP25">
        <v>0</v>
      </c>
      <c r="AQ25">
        <v>0</v>
      </c>
      <c r="AR25">
        <v>0</v>
      </c>
      <c r="AS25">
        <v>0</v>
      </c>
      <c r="AT25">
        <v>0</v>
      </c>
      <c r="AU25" t="s">
        <v>191</v>
      </c>
      <c r="AV25" t="s">
        <v>329</v>
      </c>
      <c r="AY25">
        <v>77494</v>
      </c>
      <c r="AZ25">
        <v>48157673102</v>
      </c>
      <c r="BA25" t="s">
        <v>330</v>
      </c>
      <c r="BB25" t="s">
        <v>285</v>
      </c>
      <c r="BC25">
        <v>160696</v>
      </c>
      <c r="BD25">
        <v>2935</v>
      </c>
      <c r="BE25" t="s">
        <v>287</v>
      </c>
      <c r="BF25" t="s">
        <v>287</v>
      </c>
      <c r="BG25" t="s">
        <v>287</v>
      </c>
    </row>
    <row r="26" spans="1:59" x14ac:dyDescent="0.3">
      <c r="A26">
        <v>85014</v>
      </c>
      <c r="B26">
        <v>16548016</v>
      </c>
      <c r="C26">
        <v>2018</v>
      </c>
      <c r="D26" s="67">
        <v>43313</v>
      </c>
      <c r="E26">
        <v>11</v>
      </c>
      <c r="F26" t="s">
        <v>276</v>
      </c>
      <c r="G26" t="s">
        <v>331</v>
      </c>
      <c r="H26" t="s">
        <v>332</v>
      </c>
      <c r="I26" t="s">
        <v>290</v>
      </c>
      <c r="J26">
        <v>29.734929380000001</v>
      </c>
      <c r="K26">
        <v>-95.772932049999994</v>
      </c>
      <c r="L26" t="s">
        <v>279</v>
      </c>
      <c r="M26" t="s">
        <v>280</v>
      </c>
      <c r="N26" t="s">
        <v>293</v>
      </c>
      <c r="O26" t="s">
        <v>282</v>
      </c>
      <c r="P26" t="s">
        <v>283</v>
      </c>
      <c r="Q26" t="s">
        <v>204</v>
      </c>
      <c r="R26" t="s">
        <v>297</v>
      </c>
      <c r="S26">
        <v>0</v>
      </c>
      <c r="T26">
        <v>0</v>
      </c>
      <c r="U26">
        <v>0</v>
      </c>
      <c r="V26">
        <v>0</v>
      </c>
      <c r="W26">
        <v>0</v>
      </c>
      <c r="X26">
        <v>2</v>
      </c>
      <c r="Y26">
        <v>0</v>
      </c>
      <c r="Z26">
        <v>0</v>
      </c>
      <c r="AA26">
        <v>0</v>
      </c>
      <c r="AB26">
        <v>0</v>
      </c>
      <c r="AC26">
        <v>0</v>
      </c>
      <c r="AD26">
        <v>2</v>
      </c>
      <c r="AE26">
        <v>0</v>
      </c>
      <c r="AF26">
        <v>0</v>
      </c>
      <c r="AG26">
        <v>0</v>
      </c>
      <c r="AH26">
        <v>0</v>
      </c>
      <c r="AI26">
        <v>0</v>
      </c>
      <c r="AJ26">
        <v>0</v>
      </c>
      <c r="AK26">
        <v>0</v>
      </c>
      <c r="AL26">
        <v>0</v>
      </c>
      <c r="AM26">
        <v>0</v>
      </c>
      <c r="AN26">
        <v>0</v>
      </c>
      <c r="AO26">
        <v>0</v>
      </c>
      <c r="AP26">
        <v>0</v>
      </c>
      <c r="AQ26">
        <v>0</v>
      </c>
      <c r="AR26">
        <v>0</v>
      </c>
      <c r="AS26">
        <v>0</v>
      </c>
      <c r="AT26">
        <v>0</v>
      </c>
      <c r="AU26" t="s">
        <v>191</v>
      </c>
      <c r="AV26" t="s">
        <v>329</v>
      </c>
      <c r="AX26" t="s">
        <v>338</v>
      </c>
      <c r="AY26">
        <v>77494</v>
      </c>
      <c r="AZ26">
        <v>48157673102</v>
      </c>
      <c r="BA26" t="s">
        <v>330</v>
      </c>
      <c r="BB26" t="s">
        <v>285</v>
      </c>
      <c r="BC26">
        <v>160476</v>
      </c>
      <c r="BD26">
        <v>2935</v>
      </c>
      <c r="BE26" t="s">
        <v>287</v>
      </c>
      <c r="BF26" t="s">
        <v>287</v>
      </c>
      <c r="BG26" t="s">
        <v>287</v>
      </c>
    </row>
    <row r="27" spans="1:59" x14ac:dyDescent="0.3">
      <c r="A27">
        <v>92498</v>
      </c>
      <c r="B27">
        <v>16578501</v>
      </c>
      <c r="C27">
        <v>2018</v>
      </c>
      <c r="D27" s="67">
        <v>43325</v>
      </c>
      <c r="E27">
        <v>18</v>
      </c>
      <c r="F27" t="s">
        <v>303</v>
      </c>
      <c r="G27" t="s">
        <v>331</v>
      </c>
      <c r="H27" t="s">
        <v>332</v>
      </c>
      <c r="I27" t="s">
        <v>290</v>
      </c>
      <c r="J27">
        <v>29.742704410000002</v>
      </c>
      <c r="K27">
        <v>-95.77302143</v>
      </c>
      <c r="L27" t="s">
        <v>279</v>
      </c>
      <c r="M27" t="s">
        <v>280</v>
      </c>
      <c r="N27" t="s">
        <v>281</v>
      </c>
      <c r="O27" t="s">
        <v>282</v>
      </c>
      <c r="P27" t="s">
        <v>283</v>
      </c>
      <c r="Q27" t="s">
        <v>204</v>
      </c>
      <c r="R27" t="s">
        <v>297</v>
      </c>
      <c r="S27">
        <v>0</v>
      </c>
      <c r="T27">
        <v>0</v>
      </c>
      <c r="U27">
        <v>0</v>
      </c>
      <c r="V27">
        <v>0</v>
      </c>
      <c r="W27">
        <v>0</v>
      </c>
      <c r="X27">
        <v>2</v>
      </c>
      <c r="Y27">
        <v>0</v>
      </c>
      <c r="Z27">
        <v>0</v>
      </c>
      <c r="AA27">
        <v>0</v>
      </c>
      <c r="AB27">
        <v>0</v>
      </c>
      <c r="AC27">
        <v>0</v>
      </c>
      <c r="AD27">
        <v>2</v>
      </c>
      <c r="AE27">
        <v>0</v>
      </c>
      <c r="AF27">
        <v>0</v>
      </c>
      <c r="AG27">
        <v>0</v>
      </c>
      <c r="AH27">
        <v>0</v>
      </c>
      <c r="AI27">
        <v>0</v>
      </c>
      <c r="AJ27">
        <v>0</v>
      </c>
      <c r="AK27">
        <v>0</v>
      </c>
      <c r="AL27">
        <v>0</v>
      </c>
      <c r="AM27">
        <v>0</v>
      </c>
      <c r="AN27">
        <v>0</v>
      </c>
      <c r="AO27">
        <v>0</v>
      </c>
      <c r="AP27">
        <v>0</v>
      </c>
      <c r="AQ27">
        <v>0</v>
      </c>
      <c r="AR27">
        <v>0</v>
      </c>
      <c r="AS27">
        <v>0</v>
      </c>
      <c r="AT27">
        <v>0</v>
      </c>
      <c r="AU27" t="s">
        <v>191</v>
      </c>
      <c r="AV27" t="s">
        <v>329</v>
      </c>
      <c r="AX27" t="s">
        <v>338</v>
      </c>
      <c r="AY27">
        <v>77494</v>
      </c>
      <c r="AZ27">
        <v>48157673102</v>
      </c>
      <c r="BA27" t="s">
        <v>330</v>
      </c>
      <c r="BB27" t="s">
        <v>285</v>
      </c>
      <c r="BC27">
        <v>160696</v>
      </c>
      <c r="BD27">
        <v>2935</v>
      </c>
      <c r="BE27" t="s">
        <v>287</v>
      </c>
      <c r="BF27" t="s">
        <v>287</v>
      </c>
      <c r="BG27" t="s">
        <v>287</v>
      </c>
    </row>
    <row r="28" spans="1:59" x14ac:dyDescent="0.3">
      <c r="A28">
        <v>95485</v>
      </c>
      <c r="B28">
        <v>16593287</v>
      </c>
      <c r="C28">
        <v>2018</v>
      </c>
      <c r="D28" s="67">
        <v>43336</v>
      </c>
      <c r="E28">
        <v>17</v>
      </c>
      <c r="F28" t="s">
        <v>316</v>
      </c>
      <c r="G28" t="s">
        <v>331</v>
      </c>
      <c r="H28" t="s">
        <v>332</v>
      </c>
      <c r="I28" t="s">
        <v>290</v>
      </c>
      <c r="J28">
        <v>29.7364377</v>
      </c>
      <c r="K28">
        <v>-95.772944870000003</v>
      </c>
      <c r="L28" t="s">
        <v>279</v>
      </c>
      <c r="M28" t="s">
        <v>280</v>
      </c>
      <c r="N28" t="s">
        <v>281</v>
      </c>
      <c r="O28" t="s">
        <v>282</v>
      </c>
      <c r="P28" t="s">
        <v>283</v>
      </c>
      <c r="Q28" t="s">
        <v>204</v>
      </c>
      <c r="R28" t="s">
        <v>297</v>
      </c>
      <c r="S28">
        <v>0</v>
      </c>
      <c r="T28">
        <v>0</v>
      </c>
      <c r="U28">
        <v>0</v>
      </c>
      <c r="V28">
        <v>0</v>
      </c>
      <c r="W28">
        <v>0</v>
      </c>
      <c r="X28">
        <v>4</v>
      </c>
      <c r="Y28">
        <v>0</v>
      </c>
      <c r="Z28">
        <v>0</v>
      </c>
      <c r="AA28">
        <v>0</v>
      </c>
      <c r="AB28">
        <v>0</v>
      </c>
      <c r="AC28">
        <v>0</v>
      </c>
      <c r="AD28">
        <v>4</v>
      </c>
      <c r="AE28">
        <v>0</v>
      </c>
      <c r="AF28">
        <v>0</v>
      </c>
      <c r="AG28">
        <v>0</v>
      </c>
      <c r="AH28">
        <v>0</v>
      </c>
      <c r="AI28">
        <v>0</v>
      </c>
      <c r="AJ28">
        <v>0</v>
      </c>
      <c r="AK28">
        <v>0</v>
      </c>
      <c r="AL28">
        <v>0</v>
      </c>
      <c r="AM28">
        <v>0</v>
      </c>
      <c r="AN28">
        <v>0</v>
      </c>
      <c r="AO28">
        <v>0</v>
      </c>
      <c r="AP28">
        <v>0</v>
      </c>
      <c r="AQ28">
        <v>0</v>
      </c>
      <c r="AR28">
        <v>0</v>
      </c>
      <c r="AS28">
        <v>0</v>
      </c>
      <c r="AT28">
        <v>0</v>
      </c>
      <c r="AU28" t="s">
        <v>191</v>
      </c>
      <c r="AV28" t="s">
        <v>329</v>
      </c>
      <c r="AX28" t="s">
        <v>338</v>
      </c>
      <c r="AY28">
        <v>77494</v>
      </c>
      <c r="AZ28">
        <v>48157673102</v>
      </c>
      <c r="BA28" t="s">
        <v>330</v>
      </c>
      <c r="BB28" t="s">
        <v>285</v>
      </c>
      <c r="BC28">
        <v>160476</v>
      </c>
      <c r="BD28">
        <v>2935</v>
      </c>
      <c r="BE28" t="s">
        <v>287</v>
      </c>
      <c r="BF28" t="s">
        <v>287</v>
      </c>
      <c r="BG28" t="s">
        <v>287</v>
      </c>
    </row>
    <row r="29" spans="1:59" x14ac:dyDescent="0.3">
      <c r="A29">
        <v>104352</v>
      </c>
      <c r="B29">
        <v>16639824</v>
      </c>
      <c r="C29">
        <v>2018</v>
      </c>
      <c r="D29" s="67">
        <v>43364</v>
      </c>
      <c r="E29">
        <v>15</v>
      </c>
      <c r="F29" t="s">
        <v>316</v>
      </c>
      <c r="G29" t="s">
        <v>331</v>
      </c>
      <c r="H29" t="s">
        <v>332</v>
      </c>
      <c r="I29" t="s">
        <v>290</v>
      </c>
      <c r="J29">
        <v>29.735468959999999</v>
      </c>
      <c r="K29">
        <v>-95.772937540000001</v>
      </c>
      <c r="L29" t="s">
        <v>304</v>
      </c>
      <c r="M29" t="s">
        <v>280</v>
      </c>
      <c r="N29" t="s">
        <v>281</v>
      </c>
      <c r="O29" t="s">
        <v>282</v>
      </c>
      <c r="P29" t="s">
        <v>317</v>
      </c>
      <c r="Q29" t="s">
        <v>204</v>
      </c>
      <c r="R29" t="s">
        <v>297</v>
      </c>
      <c r="S29">
        <v>0</v>
      </c>
      <c r="T29">
        <v>0</v>
      </c>
      <c r="U29">
        <v>1</v>
      </c>
      <c r="V29">
        <v>0</v>
      </c>
      <c r="W29">
        <v>1</v>
      </c>
      <c r="X29">
        <v>3</v>
      </c>
      <c r="Y29">
        <v>0</v>
      </c>
      <c r="Z29">
        <v>0</v>
      </c>
      <c r="AA29">
        <v>0</v>
      </c>
      <c r="AB29">
        <v>1</v>
      </c>
      <c r="AC29">
        <v>0</v>
      </c>
      <c r="AD29">
        <v>3</v>
      </c>
      <c r="AE29">
        <v>1</v>
      </c>
      <c r="AF29">
        <v>0</v>
      </c>
      <c r="AG29">
        <v>0</v>
      </c>
      <c r="AH29">
        <v>0</v>
      </c>
      <c r="AI29">
        <v>0</v>
      </c>
      <c r="AJ29">
        <v>0</v>
      </c>
      <c r="AK29">
        <v>0</v>
      </c>
      <c r="AL29">
        <v>0</v>
      </c>
      <c r="AM29">
        <v>0</v>
      </c>
      <c r="AN29">
        <v>0</v>
      </c>
      <c r="AO29">
        <v>0</v>
      </c>
      <c r="AP29">
        <v>0</v>
      </c>
      <c r="AQ29">
        <v>0</v>
      </c>
      <c r="AR29">
        <v>0</v>
      </c>
      <c r="AS29">
        <v>0</v>
      </c>
      <c r="AT29">
        <v>0</v>
      </c>
      <c r="AU29" t="s">
        <v>191</v>
      </c>
      <c r="AV29" t="s">
        <v>329</v>
      </c>
      <c r="AX29" t="s">
        <v>338</v>
      </c>
      <c r="AY29">
        <v>77494</v>
      </c>
      <c r="AZ29">
        <v>48157673102</v>
      </c>
      <c r="BA29" t="s">
        <v>330</v>
      </c>
      <c r="BB29" t="s">
        <v>285</v>
      </c>
      <c r="BC29">
        <v>160476</v>
      </c>
      <c r="BD29">
        <v>2935</v>
      </c>
      <c r="BE29" t="s">
        <v>287</v>
      </c>
      <c r="BF29" t="s">
        <v>287</v>
      </c>
      <c r="BG29" t="s">
        <v>287</v>
      </c>
    </row>
    <row r="30" spans="1:59" x14ac:dyDescent="0.3">
      <c r="A30">
        <v>105249</v>
      </c>
      <c r="B30">
        <v>16644180</v>
      </c>
      <c r="C30">
        <v>2018</v>
      </c>
      <c r="D30" s="67">
        <v>43368</v>
      </c>
      <c r="E30">
        <v>7</v>
      </c>
      <c r="F30" t="s">
        <v>295</v>
      </c>
      <c r="G30" t="s">
        <v>331</v>
      </c>
      <c r="H30" t="s">
        <v>332</v>
      </c>
      <c r="I30" t="s">
        <v>290</v>
      </c>
      <c r="J30">
        <v>29.739261240000001</v>
      </c>
      <c r="K30">
        <v>-95.772976180000001</v>
      </c>
      <c r="L30" t="s">
        <v>299</v>
      </c>
      <c r="M30" t="s">
        <v>280</v>
      </c>
      <c r="N30" t="s">
        <v>281</v>
      </c>
      <c r="O30" t="s">
        <v>282</v>
      </c>
      <c r="P30" t="s">
        <v>283</v>
      </c>
      <c r="Q30" t="s">
        <v>204</v>
      </c>
      <c r="R30" t="s">
        <v>297</v>
      </c>
      <c r="S30">
        <v>0</v>
      </c>
      <c r="T30">
        <v>0</v>
      </c>
      <c r="U30">
        <v>0</v>
      </c>
      <c r="V30">
        <v>0</v>
      </c>
      <c r="W30">
        <v>0</v>
      </c>
      <c r="X30">
        <v>2</v>
      </c>
      <c r="Y30">
        <v>0</v>
      </c>
      <c r="Z30">
        <v>0</v>
      </c>
      <c r="AA30">
        <v>0</v>
      </c>
      <c r="AB30">
        <v>0</v>
      </c>
      <c r="AC30">
        <v>0</v>
      </c>
      <c r="AD30">
        <v>2</v>
      </c>
      <c r="AE30">
        <v>0</v>
      </c>
      <c r="AF30">
        <v>0</v>
      </c>
      <c r="AG30">
        <v>0</v>
      </c>
      <c r="AH30">
        <v>0</v>
      </c>
      <c r="AI30">
        <v>0</v>
      </c>
      <c r="AJ30">
        <v>0</v>
      </c>
      <c r="AK30">
        <v>0</v>
      </c>
      <c r="AL30">
        <v>0</v>
      </c>
      <c r="AM30">
        <v>0</v>
      </c>
      <c r="AN30">
        <v>0</v>
      </c>
      <c r="AO30">
        <v>0</v>
      </c>
      <c r="AP30">
        <v>0</v>
      </c>
      <c r="AQ30">
        <v>0</v>
      </c>
      <c r="AR30">
        <v>0</v>
      </c>
      <c r="AS30">
        <v>0</v>
      </c>
      <c r="AT30">
        <v>0</v>
      </c>
      <c r="AU30" t="s">
        <v>191</v>
      </c>
      <c r="AV30" t="s">
        <v>329</v>
      </c>
      <c r="AX30" t="s">
        <v>338</v>
      </c>
      <c r="AY30">
        <v>77494</v>
      </c>
      <c r="AZ30">
        <v>48157673102</v>
      </c>
      <c r="BA30" t="s">
        <v>330</v>
      </c>
      <c r="BB30" t="s">
        <v>285</v>
      </c>
      <c r="BC30">
        <v>160696</v>
      </c>
      <c r="BD30">
        <v>2935</v>
      </c>
      <c r="BE30" t="s">
        <v>287</v>
      </c>
      <c r="BF30" t="s">
        <v>287</v>
      </c>
      <c r="BG30" t="s">
        <v>287</v>
      </c>
    </row>
    <row r="31" spans="1:59" x14ac:dyDescent="0.3">
      <c r="A31">
        <v>110258</v>
      </c>
      <c r="B31">
        <v>16665894</v>
      </c>
      <c r="C31">
        <v>2018</v>
      </c>
      <c r="D31" s="67">
        <v>43379</v>
      </c>
      <c r="E31">
        <v>15</v>
      </c>
      <c r="F31" t="s">
        <v>294</v>
      </c>
      <c r="G31" t="s">
        <v>331</v>
      </c>
      <c r="H31" t="s">
        <v>332</v>
      </c>
      <c r="I31" t="s">
        <v>290</v>
      </c>
      <c r="J31">
        <v>29.742639619999999</v>
      </c>
      <c r="K31">
        <v>-95.773020380000006</v>
      </c>
      <c r="L31" t="s">
        <v>279</v>
      </c>
      <c r="M31" t="s">
        <v>280</v>
      </c>
      <c r="N31" t="s">
        <v>293</v>
      </c>
      <c r="O31" t="s">
        <v>282</v>
      </c>
      <c r="P31" t="s">
        <v>283</v>
      </c>
      <c r="Q31" t="s">
        <v>204</v>
      </c>
      <c r="R31" t="s">
        <v>305</v>
      </c>
      <c r="S31">
        <v>0</v>
      </c>
      <c r="T31">
        <v>0</v>
      </c>
      <c r="U31">
        <v>0</v>
      </c>
      <c r="V31">
        <v>0</v>
      </c>
      <c r="W31">
        <v>0</v>
      </c>
      <c r="X31">
        <v>4</v>
      </c>
      <c r="Y31">
        <v>0</v>
      </c>
      <c r="Z31">
        <v>0</v>
      </c>
      <c r="AA31">
        <v>0</v>
      </c>
      <c r="AB31">
        <v>0</v>
      </c>
      <c r="AC31">
        <v>0</v>
      </c>
      <c r="AD31">
        <v>4</v>
      </c>
      <c r="AE31">
        <v>0</v>
      </c>
      <c r="AF31">
        <v>0</v>
      </c>
      <c r="AG31">
        <v>0</v>
      </c>
      <c r="AH31">
        <v>0</v>
      </c>
      <c r="AI31">
        <v>0</v>
      </c>
      <c r="AJ31">
        <v>0</v>
      </c>
      <c r="AK31">
        <v>0</v>
      </c>
      <c r="AL31">
        <v>0</v>
      </c>
      <c r="AM31">
        <v>0</v>
      </c>
      <c r="AN31">
        <v>0</v>
      </c>
      <c r="AO31">
        <v>0</v>
      </c>
      <c r="AP31">
        <v>0</v>
      </c>
      <c r="AQ31">
        <v>0</v>
      </c>
      <c r="AR31">
        <v>0</v>
      </c>
      <c r="AS31">
        <v>0</v>
      </c>
      <c r="AT31">
        <v>0</v>
      </c>
      <c r="AU31" t="s">
        <v>191</v>
      </c>
      <c r="AV31" t="s">
        <v>329</v>
      </c>
      <c r="AX31" t="s">
        <v>338</v>
      </c>
      <c r="AY31">
        <v>77494</v>
      </c>
      <c r="AZ31">
        <v>48157673102</v>
      </c>
      <c r="BA31" t="s">
        <v>330</v>
      </c>
      <c r="BB31" t="s">
        <v>285</v>
      </c>
      <c r="BC31">
        <v>160696</v>
      </c>
      <c r="BD31">
        <v>2935</v>
      </c>
      <c r="BE31" t="s">
        <v>287</v>
      </c>
      <c r="BF31" t="s">
        <v>287</v>
      </c>
      <c r="BG31" t="s">
        <v>287</v>
      </c>
    </row>
    <row r="32" spans="1:59" x14ac:dyDescent="0.3">
      <c r="A32">
        <v>110414</v>
      </c>
      <c r="B32">
        <v>16667149</v>
      </c>
      <c r="C32">
        <v>2018</v>
      </c>
      <c r="D32" s="67">
        <v>43378</v>
      </c>
      <c r="E32">
        <v>18</v>
      </c>
      <c r="F32" t="s">
        <v>316</v>
      </c>
      <c r="G32" t="s">
        <v>331</v>
      </c>
      <c r="H32" t="s">
        <v>332</v>
      </c>
      <c r="I32" t="s">
        <v>278</v>
      </c>
      <c r="J32">
        <v>29.73670109</v>
      </c>
      <c r="K32">
        <v>-95.77294784</v>
      </c>
      <c r="L32" t="s">
        <v>279</v>
      </c>
      <c r="M32" t="s">
        <v>280</v>
      </c>
      <c r="N32" t="s">
        <v>281</v>
      </c>
      <c r="O32" t="s">
        <v>282</v>
      </c>
      <c r="P32" t="s">
        <v>283</v>
      </c>
      <c r="Q32" t="s">
        <v>204</v>
      </c>
      <c r="R32" t="s">
        <v>297</v>
      </c>
      <c r="S32">
        <v>0</v>
      </c>
      <c r="T32">
        <v>0</v>
      </c>
      <c r="U32">
        <v>0</v>
      </c>
      <c r="V32">
        <v>0</v>
      </c>
      <c r="W32">
        <v>0</v>
      </c>
      <c r="X32">
        <v>5</v>
      </c>
      <c r="Y32">
        <v>0</v>
      </c>
      <c r="Z32">
        <v>0</v>
      </c>
      <c r="AA32">
        <v>0</v>
      </c>
      <c r="AB32">
        <v>0</v>
      </c>
      <c r="AC32">
        <v>0</v>
      </c>
      <c r="AD32">
        <v>5</v>
      </c>
      <c r="AE32">
        <v>0</v>
      </c>
      <c r="AF32">
        <v>0</v>
      </c>
      <c r="AG32">
        <v>0</v>
      </c>
      <c r="AH32">
        <v>0</v>
      </c>
      <c r="AI32">
        <v>0</v>
      </c>
      <c r="AJ32">
        <v>0</v>
      </c>
      <c r="AK32">
        <v>0</v>
      </c>
      <c r="AL32">
        <v>0</v>
      </c>
      <c r="AM32">
        <v>0</v>
      </c>
      <c r="AN32">
        <v>0</v>
      </c>
      <c r="AO32">
        <v>0</v>
      </c>
      <c r="AP32">
        <v>0</v>
      </c>
      <c r="AQ32">
        <v>0</v>
      </c>
      <c r="AR32">
        <v>0</v>
      </c>
      <c r="AS32">
        <v>0</v>
      </c>
      <c r="AT32">
        <v>0</v>
      </c>
      <c r="AU32" t="s">
        <v>191</v>
      </c>
      <c r="AV32" t="s">
        <v>329</v>
      </c>
      <c r="AX32" t="s">
        <v>338</v>
      </c>
      <c r="AY32">
        <v>77494</v>
      </c>
      <c r="AZ32">
        <v>48157673102</v>
      </c>
      <c r="BA32" t="s">
        <v>330</v>
      </c>
      <c r="BB32" t="s">
        <v>285</v>
      </c>
      <c r="BC32">
        <v>160476</v>
      </c>
      <c r="BD32">
        <v>2935</v>
      </c>
      <c r="BE32" t="s">
        <v>287</v>
      </c>
      <c r="BF32" t="s">
        <v>287</v>
      </c>
      <c r="BG32" t="s">
        <v>287</v>
      </c>
    </row>
    <row r="33" spans="1:59" x14ac:dyDescent="0.3">
      <c r="A33">
        <v>114489</v>
      </c>
      <c r="B33">
        <v>16686433</v>
      </c>
      <c r="C33">
        <v>2018</v>
      </c>
      <c r="D33" s="67">
        <v>43391</v>
      </c>
      <c r="E33">
        <v>7</v>
      </c>
      <c r="F33" t="s">
        <v>288</v>
      </c>
      <c r="G33" t="s">
        <v>331</v>
      </c>
      <c r="H33" t="s">
        <v>332</v>
      </c>
      <c r="I33" t="s">
        <v>278</v>
      </c>
      <c r="J33">
        <v>29.737255139999998</v>
      </c>
      <c r="K33">
        <v>-95.772954279999993</v>
      </c>
      <c r="L33" t="s">
        <v>299</v>
      </c>
      <c r="M33" t="s">
        <v>280</v>
      </c>
      <c r="N33" t="s">
        <v>281</v>
      </c>
      <c r="O33" t="s">
        <v>282</v>
      </c>
      <c r="P33" t="s">
        <v>283</v>
      </c>
      <c r="Q33" t="s">
        <v>204</v>
      </c>
      <c r="R33" t="s">
        <v>297</v>
      </c>
      <c r="S33">
        <v>0</v>
      </c>
      <c r="T33">
        <v>0</v>
      </c>
      <c r="U33">
        <v>0</v>
      </c>
      <c r="V33">
        <v>0</v>
      </c>
      <c r="W33">
        <v>0</v>
      </c>
      <c r="X33">
        <v>2</v>
      </c>
      <c r="Y33">
        <v>0</v>
      </c>
      <c r="Z33">
        <v>0</v>
      </c>
      <c r="AA33">
        <v>0</v>
      </c>
      <c r="AB33">
        <v>0</v>
      </c>
      <c r="AC33">
        <v>0</v>
      </c>
      <c r="AD33">
        <v>2</v>
      </c>
      <c r="AE33">
        <v>0</v>
      </c>
      <c r="AF33">
        <v>0</v>
      </c>
      <c r="AG33">
        <v>0</v>
      </c>
      <c r="AH33">
        <v>0</v>
      </c>
      <c r="AI33">
        <v>0</v>
      </c>
      <c r="AJ33">
        <v>0</v>
      </c>
      <c r="AK33">
        <v>0</v>
      </c>
      <c r="AL33">
        <v>0</v>
      </c>
      <c r="AM33">
        <v>0</v>
      </c>
      <c r="AN33">
        <v>0</v>
      </c>
      <c r="AO33">
        <v>0</v>
      </c>
      <c r="AP33">
        <v>0</v>
      </c>
      <c r="AQ33">
        <v>0</v>
      </c>
      <c r="AR33">
        <v>0</v>
      </c>
      <c r="AS33">
        <v>0</v>
      </c>
      <c r="AT33">
        <v>0</v>
      </c>
      <c r="AU33" t="s">
        <v>191</v>
      </c>
      <c r="AV33" t="s">
        <v>329</v>
      </c>
      <c r="AX33" t="s">
        <v>338</v>
      </c>
      <c r="AY33">
        <v>77494</v>
      </c>
      <c r="AZ33">
        <v>48157673102</v>
      </c>
      <c r="BA33" t="s">
        <v>330</v>
      </c>
      <c r="BB33" t="s">
        <v>285</v>
      </c>
      <c r="BC33">
        <v>160476</v>
      </c>
      <c r="BD33">
        <v>2935</v>
      </c>
      <c r="BE33" t="s">
        <v>287</v>
      </c>
      <c r="BF33" t="s">
        <v>287</v>
      </c>
      <c r="BG33" t="s">
        <v>287</v>
      </c>
    </row>
    <row r="34" spans="1:59" x14ac:dyDescent="0.3">
      <c r="A34">
        <v>120864</v>
      </c>
      <c r="B34">
        <v>16713076</v>
      </c>
      <c r="C34">
        <v>2018</v>
      </c>
      <c r="D34" s="67">
        <v>43403</v>
      </c>
      <c r="E34">
        <v>16</v>
      </c>
      <c r="F34" t="s">
        <v>295</v>
      </c>
      <c r="G34" t="s">
        <v>331</v>
      </c>
      <c r="H34" t="s">
        <v>332</v>
      </c>
      <c r="I34" t="s">
        <v>278</v>
      </c>
      <c r="J34">
        <v>29.742276629999999</v>
      </c>
      <c r="K34">
        <v>-95.773014489999994</v>
      </c>
      <c r="L34" t="s">
        <v>279</v>
      </c>
      <c r="M34" t="s">
        <v>280</v>
      </c>
      <c r="N34" t="s">
        <v>281</v>
      </c>
      <c r="O34" t="s">
        <v>282</v>
      </c>
      <c r="P34" t="s">
        <v>241</v>
      </c>
      <c r="Q34" t="s">
        <v>204</v>
      </c>
      <c r="R34" t="s">
        <v>297</v>
      </c>
      <c r="S34">
        <v>0</v>
      </c>
      <c r="T34">
        <v>0</v>
      </c>
      <c r="U34">
        <v>0</v>
      </c>
      <c r="V34">
        <v>1</v>
      </c>
      <c r="W34">
        <v>1</v>
      </c>
      <c r="X34">
        <v>2</v>
      </c>
      <c r="Y34">
        <v>0</v>
      </c>
      <c r="Z34">
        <v>0</v>
      </c>
      <c r="AA34">
        <v>0</v>
      </c>
      <c r="AB34">
        <v>0</v>
      </c>
      <c r="AC34">
        <v>1</v>
      </c>
      <c r="AD34">
        <v>2</v>
      </c>
      <c r="AE34">
        <v>1</v>
      </c>
      <c r="AF34">
        <v>0</v>
      </c>
      <c r="AG34">
        <v>0</v>
      </c>
      <c r="AH34">
        <v>0</v>
      </c>
      <c r="AI34">
        <v>0</v>
      </c>
      <c r="AJ34">
        <v>0</v>
      </c>
      <c r="AK34">
        <v>0</v>
      </c>
      <c r="AL34">
        <v>0</v>
      </c>
      <c r="AM34">
        <v>0</v>
      </c>
      <c r="AN34">
        <v>0</v>
      </c>
      <c r="AO34">
        <v>0</v>
      </c>
      <c r="AP34">
        <v>0</v>
      </c>
      <c r="AQ34">
        <v>0</v>
      </c>
      <c r="AR34">
        <v>0</v>
      </c>
      <c r="AS34">
        <v>0</v>
      </c>
      <c r="AT34">
        <v>0</v>
      </c>
      <c r="AU34" t="s">
        <v>191</v>
      </c>
      <c r="AV34" t="s">
        <v>329</v>
      </c>
      <c r="AX34" t="s">
        <v>338</v>
      </c>
      <c r="AY34">
        <v>77494</v>
      </c>
      <c r="AZ34">
        <v>48157673102</v>
      </c>
      <c r="BA34" t="s">
        <v>330</v>
      </c>
      <c r="BB34" t="s">
        <v>285</v>
      </c>
      <c r="BC34">
        <v>160696</v>
      </c>
      <c r="BD34">
        <v>2935</v>
      </c>
      <c r="BE34" t="s">
        <v>287</v>
      </c>
      <c r="BF34" t="s">
        <v>287</v>
      </c>
      <c r="BG34" t="s">
        <v>287</v>
      </c>
    </row>
    <row r="35" spans="1:59" x14ac:dyDescent="0.3">
      <c r="A35">
        <v>121424</v>
      </c>
      <c r="B35">
        <v>16715413</v>
      </c>
      <c r="C35">
        <v>2018</v>
      </c>
      <c r="D35" s="67">
        <v>43392</v>
      </c>
      <c r="E35">
        <v>13</v>
      </c>
      <c r="F35" t="s">
        <v>316</v>
      </c>
      <c r="G35" t="s">
        <v>331</v>
      </c>
      <c r="H35" t="s">
        <v>332</v>
      </c>
      <c r="I35" t="s">
        <v>290</v>
      </c>
      <c r="J35">
        <v>29.739808329999999</v>
      </c>
      <c r="K35">
        <v>-95.772982510000006</v>
      </c>
      <c r="L35" t="s">
        <v>279</v>
      </c>
      <c r="M35" t="s">
        <v>280</v>
      </c>
      <c r="N35" t="s">
        <v>281</v>
      </c>
      <c r="O35" t="s">
        <v>282</v>
      </c>
      <c r="P35" t="s">
        <v>283</v>
      </c>
      <c r="Q35" t="s">
        <v>204</v>
      </c>
      <c r="R35" t="s">
        <v>297</v>
      </c>
      <c r="S35">
        <v>0</v>
      </c>
      <c r="T35">
        <v>0</v>
      </c>
      <c r="U35">
        <v>0</v>
      </c>
      <c r="V35">
        <v>0</v>
      </c>
      <c r="W35">
        <v>0</v>
      </c>
      <c r="X35">
        <v>3</v>
      </c>
      <c r="Y35">
        <v>0</v>
      </c>
      <c r="Z35">
        <v>0</v>
      </c>
      <c r="AA35">
        <v>0</v>
      </c>
      <c r="AB35">
        <v>0</v>
      </c>
      <c r="AC35">
        <v>0</v>
      </c>
      <c r="AD35">
        <v>3</v>
      </c>
      <c r="AE35">
        <v>0</v>
      </c>
      <c r="AF35">
        <v>0</v>
      </c>
      <c r="AG35">
        <v>0</v>
      </c>
      <c r="AH35">
        <v>0</v>
      </c>
      <c r="AI35">
        <v>0</v>
      </c>
      <c r="AJ35">
        <v>0</v>
      </c>
      <c r="AK35">
        <v>0</v>
      </c>
      <c r="AL35">
        <v>0</v>
      </c>
      <c r="AM35">
        <v>0</v>
      </c>
      <c r="AN35">
        <v>0</v>
      </c>
      <c r="AO35">
        <v>0</v>
      </c>
      <c r="AP35">
        <v>0</v>
      </c>
      <c r="AQ35">
        <v>0</v>
      </c>
      <c r="AR35">
        <v>0</v>
      </c>
      <c r="AS35">
        <v>0</v>
      </c>
      <c r="AT35">
        <v>0</v>
      </c>
      <c r="AU35" t="s">
        <v>191</v>
      </c>
      <c r="AV35" t="s">
        <v>329</v>
      </c>
      <c r="AX35" t="s">
        <v>338</v>
      </c>
      <c r="AY35">
        <v>77494</v>
      </c>
      <c r="AZ35">
        <v>48157673102</v>
      </c>
      <c r="BA35" t="s">
        <v>330</v>
      </c>
      <c r="BB35" t="s">
        <v>285</v>
      </c>
      <c r="BC35">
        <v>160696</v>
      </c>
      <c r="BD35">
        <v>2935</v>
      </c>
      <c r="BE35" t="s">
        <v>286</v>
      </c>
      <c r="BF35" t="s">
        <v>287</v>
      </c>
      <c r="BG35" t="s">
        <v>287</v>
      </c>
    </row>
    <row r="36" spans="1:59" x14ac:dyDescent="0.3">
      <c r="A36">
        <v>122046</v>
      </c>
      <c r="B36">
        <v>16718512</v>
      </c>
      <c r="C36">
        <v>2018</v>
      </c>
      <c r="D36" s="67">
        <v>43402</v>
      </c>
      <c r="E36">
        <v>6</v>
      </c>
      <c r="F36" t="s">
        <v>303</v>
      </c>
      <c r="G36" t="s">
        <v>331</v>
      </c>
      <c r="H36" t="s">
        <v>332</v>
      </c>
      <c r="I36" t="s">
        <v>290</v>
      </c>
      <c r="J36">
        <v>29.743743970000001</v>
      </c>
      <c r="K36">
        <v>-95.773033060000003</v>
      </c>
      <c r="L36" t="s">
        <v>279</v>
      </c>
      <c r="M36" t="s">
        <v>300</v>
      </c>
      <c r="N36" t="s">
        <v>281</v>
      </c>
      <c r="O36" t="s">
        <v>282</v>
      </c>
      <c r="P36" t="s">
        <v>283</v>
      </c>
      <c r="Q36" t="s">
        <v>204</v>
      </c>
      <c r="R36" t="s">
        <v>297</v>
      </c>
      <c r="S36">
        <v>0</v>
      </c>
      <c r="T36">
        <v>0</v>
      </c>
      <c r="U36">
        <v>0</v>
      </c>
      <c r="V36">
        <v>0</v>
      </c>
      <c r="W36">
        <v>0</v>
      </c>
      <c r="X36">
        <v>2</v>
      </c>
      <c r="Y36">
        <v>1</v>
      </c>
      <c r="Z36">
        <v>0</v>
      </c>
      <c r="AA36">
        <v>0</v>
      </c>
      <c r="AB36">
        <v>0</v>
      </c>
      <c r="AC36">
        <v>0</v>
      </c>
      <c r="AD36">
        <v>2</v>
      </c>
      <c r="AE36">
        <v>0</v>
      </c>
      <c r="AF36">
        <v>1</v>
      </c>
      <c r="AG36">
        <v>0</v>
      </c>
      <c r="AH36">
        <v>0</v>
      </c>
      <c r="AI36">
        <v>0</v>
      </c>
      <c r="AJ36">
        <v>0</v>
      </c>
      <c r="AK36">
        <v>0</v>
      </c>
      <c r="AL36">
        <v>0</v>
      </c>
      <c r="AM36">
        <v>0</v>
      </c>
      <c r="AN36">
        <v>0</v>
      </c>
      <c r="AO36">
        <v>0</v>
      </c>
      <c r="AP36">
        <v>0</v>
      </c>
      <c r="AQ36">
        <v>0</v>
      </c>
      <c r="AR36">
        <v>0</v>
      </c>
      <c r="AS36">
        <v>0</v>
      </c>
      <c r="AT36">
        <v>0</v>
      </c>
      <c r="AU36" t="s">
        <v>191</v>
      </c>
      <c r="AV36" t="s">
        <v>329</v>
      </c>
      <c r="AX36" t="s">
        <v>338</v>
      </c>
      <c r="AY36">
        <v>77494</v>
      </c>
      <c r="AZ36">
        <v>48157673102</v>
      </c>
      <c r="BA36" t="s">
        <v>330</v>
      </c>
      <c r="BB36" t="s">
        <v>285</v>
      </c>
      <c r="BC36">
        <v>160696</v>
      </c>
      <c r="BD36">
        <v>2935</v>
      </c>
      <c r="BE36" t="s">
        <v>287</v>
      </c>
      <c r="BF36" t="s">
        <v>287</v>
      </c>
      <c r="BG36" t="s">
        <v>287</v>
      </c>
    </row>
    <row r="37" spans="1:59" x14ac:dyDescent="0.3">
      <c r="A37">
        <v>123895</v>
      </c>
      <c r="B37">
        <v>16727303</v>
      </c>
      <c r="C37">
        <v>2018</v>
      </c>
      <c r="D37" s="67">
        <v>43406</v>
      </c>
      <c r="E37">
        <v>14</v>
      </c>
      <c r="F37" t="s">
        <v>316</v>
      </c>
      <c r="G37" t="s">
        <v>331</v>
      </c>
      <c r="H37" t="s">
        <v>332</v>
      </c>
      <c r="I37" t="s">
        <v>278</v>
      </c>
      <c r="J37">
        <v>29.741037840000001</v>
      </c>
      <c r="K37">
        <v>-95.772997360000005</v>
      </c>
      <c r="L37" t="s">
        <v>279</v>
      </c>
      <c r="M37" t="s">
        <v>280</v>
      </c>
      <c r="N37" t="s">
        <v>281</v>
      </c>
      <c r="O37" t="s">
        <v>282</v>
      </c>
      <c r="P37" t="s">
        <v>283</v>
      </c>
      <c r="Q37" t="s">
        <v>204</v>
      </c>
      <c r="R37" t="s">
        <v>297</v>
      </c>
      <c r="S37">
        <v>0</v>
      </c>
      <c r="T37">
        <v>0</v>
      </c>
      <c r="U37">
        <v>0</v>
      </c>
      <c r="V37">
        <v>0</v>
      </c>
      <c r="W37">
        <v>0</v>
      </c>
      <c r="X37">
        <v>3</v>
      </c>
      <c r="Y37">
        <v>0</v>
      </c>
      <c r="Z37">
        <v>0</v>
      </c>
      <c r="AA37">
        <v>0</v>
      </c>
      <c r="AB37">
        <v>0</v>
      </c>
      <c r="AC37">
        <v>0</v>
      </c>
      <c r="AD37">
        <v>3</v>
      </c>
      <c r="AE37">
        <v>0</v>
      </c>
      <c r="AF37">
        <v>0</v>
      </c>
      <c r="AG37">
        <v>0</v>
      </c>
      <c r="AH37">
        <v>0</v>
      </c>
      <c r="AI37">
        <v>0</v>
      </c>
      <c r="AJ37">
        <v>0</v>
      </c>
      <c r="AK37">
        <v>0</v>
      </c>
      <c r="AL37">
        <v>0</v>
      </c>
      <c r="AM37">
        <v>0</v>
      </c>
      <c r="AN37">
        <v>0</v>
      </c>
      <c r="AO37">
        <v>0</v>
      </c>
      <c r="AP37">
        <v>0</v>
      </c>
      <c r="AQ37">
        <v>0</v>
      </c>
      <c r="AR37">
        <v>0</v>
      </c>
      <c r="AS37">
        <v>0</v>
      </c>
      <c r="AT37">
        <v>0</v>
      </c>
      <c r="AU37" t="s">
        <v>191</v>
      </c>
      <c r="AV37" t="s">
        <v>329</v>
      </c>
      <c r="AX37" t="s">
        <v>338</v>
      </c>
      <c r="AY37">
        <v>77494</v>
      </c>
      <c r="AZ37">
        <v>48157673102</v>
      </c>
      <c r="BA37" t="s">
        <v>330</v>
      </c>
      <c r="BB37" t="s">
        <v>285</v>
      </c>
      <c r="BC37">
        <v>160696</v>
      </c>
      <c r="BD37">
        <v>2935</v>
      </c>
      <c r="BE37" t="s">
        <v>287</v>
      </c>
      <c r="BF37" t="s">
        <v>287</v>
      </c>
      <c r="BG37" t="s">
        <v>287</v>
      </c>
    </row>
    <row r="38" spans="1:59" x14ac:dyDescent="0.3">
      <c r="A38">
        <v>124684</v>
      </c>
      <c r="B38">
        <v>16730985</v>
      </c>
      <c r="C38">
        <v>2018</v>
      </c>
      <c r="D38" s="67">
        <v>43412</v>
      </c>
      <c r="E38">
        <v>19</v>
      </c>
      <c r="F38" t="s">
        <v>288</v>
      </c>
      <c r="G38" t="s">
        <v>331</v>
      </c>
      <c r="H38" t="s">
        <v>332</v>
      </c>
      <c r="I38" t="s">
        <v>318</v>
      </c>
      <c r="J38">
        <v>29.737691269999999</v>
      </c>
      <c r="K38">
        <v>-95.772959349999994</v>
      </c>
      <c r="L38" t="s">
        <v>279</v>
      </c>
      <c r="M38" t="s">
        <v>300</v>
      </c>
      <c r="N38" t="s">
        <v>281</v>
      </c>
      <c r="O38" t="s">
        <v>282</v>
      </c>
      <c r="P38" t="s">
        <v>283</v>
      </c>
      <c r="Q38" t="s">
        <v>201</v>
      </c>
      <c r="R38" t="s">
        <v>297</v>
      </c>
      <c r="S38">
        <v>0</v>
      </c>
      <c r="T38">
        <v>0</v>
      </c>
      <c r="U38">
        <v>0</v>
      </c>
      <c r="V38">
        <v>0</v>
      </c>
      <c r="W38">
        <v>0</v>
      </c>
      <c r="X38">
        <v>3</v>
      </c>
      <c r="Y38">
        <v>0</v>
      </c>
      <c r="Z38">
        <v>0</v>
      </c>
      <c r="AA38">
        <v>0</v>
      </c>
      <c r="AB38">
        <v>0</v>
      </c>
      <c r="AC38">
        <v>0</v>
      </c>
      <c r="AD38">
        <v>3</v>
      </c>
      <c r="AE38">
        <v>0</v>
      </c>
      <c r="AF38">
        <v>0</v>
      </c>
      <c r="AG38">
        <v>0</v>
      </c>
      <c r="AH38">
        <v>0</v>
      </c>
      <c r="AI38">
        <v>0</v>
      </c>
      <c r="AJ38">
        <v>0</v>
      </c>
      <c r="AK38">
        <v>0</v>
      </c>
      <c r="AL38">
        <v>0</v>
      </c>
      <c r="AM38">
        <v>0</v>
      </c>
      <c r="AN38">
        <v>0</v>
      </c>
      <c r="AO38">
        <v>0</v>
      </c>
      <c r="AP38">
        <v>0</v>
      </c>
      <c r="AQ38">
        <v>0</v>
      </c>
      <c r="AR38">
        <v>0</v>
      </c>
      <c r="AS38">
        <v>0</v>
      </c>
      <c r="AT38">
        <v>0</v>
      </c>
      <c r="AU38" t="s">
        <v>191</v>
      </c>
      <c r="AV38" t="s">
        <v>329</v>
      </c>
      <c r="AX38" t="s">
        <v>338</v>
      </c>
      <c r="AY38">
        <v>77494</v>
      </c>
      <c r="AZ38">
        <v>48157673102</v>
      </c>
      <c r="BA38" t="s">
        <v>330</v>
      </c>
      <c r="BB38" t="s">
        <v>285</v>
      </c>
      <c r="BC38">
        <v>160476</v>
      </c>
      <c r="BD38">
        <v>2935</v>
      </c>
      <c r="BE38" t="s">
        <v>287</v>
      </c>
      <c r="BF38" t="s">
        <v>287</v>
      </c>
      <c r="BG38" t="s">
        <v>287</v>
      </c>
    </row>
    <row r="39" spans="1:59" x14ac:dyDescent="0.3">
      <c r="A39">
        <v>127518</v>
      </c>
      <c r="B39">
        <v>16744546</v>
      </c>
      <c r="C39">
        <v>2018</v>
      </c>
      <c r="D39" s="67">
        <v>43420</v>
      </c>
      <c r="E39">
        <v>17</v>
      </c>
      <c r="F39" t="s">
        <v>316</v>
      </c>
      <c r="G39" t="s">
        <v>331</v>
      </c>
      <c r="H39" t="s">
        <v>332</v>
      </c>
      <c r="I39" t="s">
        <v>290</v>
      </c>
      <c r="J39">
        <v>29.73507996</v>
      </c>
      <c r="K39">
        <v>-95.772934599999999</v>
      </c>
      <c r="L39" t="s">
        <v>279</v>
      </c>
      <c r="M39" t="s">
        <v>280</v>
      </c>
      <c r="N39" t="s">
        <v>281</v>
      </c>
      <c r="O39" t="s">
        <v>282</v>
      </c>
      <c r="P39" t="s">
        <v>283</v>
      </c>
      <c r="Q39" t="s">
        <v>204</v>
      </c>
      <c r="R39" t="s">
        <v>297</v>
      </c>
      <c r="S39">
        <v>0</v>
      </c>
      <c r="T39">
        <v>0</v>
      </c>
      <c r="U39">
        <v>0</v>
      </c>
      <c r="V39">
        <v>0</v>
      </c>
      <c r="W39">
        <v>0</v>
      </c>
      <c r="X39">
        <v>4</v>
      </c>
      <c r="Y39">
        <v>0</v>
      </c>
      <c r="Z39">
        <v>0</v>
      </c>
      <c r="AA39">
        <v>0</v>
      </c>
      <c r="AB39">
        <v>0</v>
      </c>
      <c r="AC39">
        <v>0</v>
      </c>
      <c r="AD39">
        <v>4</v>
      </c>
      <c r="AE39">
        <v>0</v>
      </c>
      <c r="AF39">
        <v>0</v>
      </c>
      <c r="AG39">
        <v>0</v>
      </c>
      <c r="AH39">
        <v>0</v>
      </c>
      <c r="AI39">
        <v>0</v>
      </c>
      <c r="AJ39">
        <v>0</v>
      </c>
      <c r="AK39">
        <v>0</v>
      </c>
      <c r="AL39">
        <v>0</v>
      </c>
      <c r="AM39">
        <v>0</v>
      </c>
      <c r="AN39">
        <v>0</v>
      </c>
      <c r="AO39">
        <v>0</v>
      </c>
      <c r="AP39">
        <v>0</v>
      </c>
      <c r="AQ39">
        <v>0</v>
      </c>
      <c r="AR39">
        <v>0</v>
      </c>
      <c r="AS39">
        <v>0</v>
      </c>
      <c r="AT39">
        <v>0</v>
      </c>
      <c r="AU39" t="s">
        <v>191</v>
      </c>
      <c r="AV39" t="s">
        <v>329</v>
      </c>
      <c r="AX39" t="s">
        <v>338</v>
      </c>
      <c r="AY39">
        <v>77494</v>
      </c>
      <c r="AZ39">
        <v>48157673102</v>
      </c>
      <c r="BA39" t="s">
        <v>330</v>
      </c>
      <c r="BB39" t="s">
        <v>285</v>
      </c>
      <c r="BC39">
        <v>160476</v>
      </c>
      <c r="BD39">
        <v>2935</v>
      </c>
      <c r="BE39" t="s">
        <v>287</v>
      </c>
      <c r="BF39" t="s">
        <v>287</v>
      </c>
      <c r="BG39" t="s">
        <v>287</v>
      </c>
    </row>
    <row r="40" spans="1:59" x14ac:dyDescent="0.3">
      <c r="A40">
        <v>128307</v>
      </c>
      <c r="B40">
        <v>16750707</v>
      </c>
      <c r="C40">
        <v>2018</v>
      </c>
      <c r="D40" s="67">
        <v>43418</v>
      </c>
      <c r="E40">
        <v>16</v>
      </c>
      <c r="F40" t="s">
        <v>276</v>
      </c>
      <c r="G40" t="s">
        <v>331</v>
      </c>
      <c r="H40" t="s">
        <v>332</v>
      </c>
      <c r="I40" t="s">
        <v>278</v>
      </c>
      <c r="J40">
        <v>29.73663664</v>
      </c>
      <c r="K40">
        <v>-95.772947090000002</v>
      </c>
      <c r="L40" t="s">
        <v>279</v>
      </c>
      <c r="M40" t="s">
        <v>280</v>
      </c>
      <c r="N40" t="s">
        <v>281</v>
      </c>
      <c r="O40" t="s">
        <v>282</v>
      </c>
      <c r="P40" t="s">
        <v>283</v>
      </c>
      <c r="Q40" t="s">
        <v>204</v>
      </c>
      <c r="R40" t="s">
        <v>297</v>
      </c>
      <c r="S40">
        <v>0</v>
      </c>
      <c r="T40">
        <v>0</v>
      </c>
      <c r="U40">
        <v>0</v>
      </c>
      <c r="V40">
        <v>0</v>
      </c>
      <c r="W40">
        <v>0</v>
      </c>
      <c r="X40">
        <v>2</v>
      </c>
      <c r="Y40">
        <v>0</v>
      </c>
      <c r="Z40">
        <v>0</v>
      </c>
      <c r="AA40">
        <v>0</v>
      </c>
      <c r="AB40">
        <v>0</v>
      </c>
      <c r="AC40">
        <v>0</v>
      </c>
      <c r="AD40">
        <v>2</v>
      </c>
      <c r="AE40">
        <v>0</v>
      </c>
      <c r="AF40">
        <v>0</v>
      </c>
      <c r="AG40">
        <v>0</v>
      </c>
      <c r="AH40">
        <v>0</v>
      </c>
      <c r="AI40">
        <v>0</v>
      </c>
      <c r="AJ40">
        <v>0</v>
      </c>
      <c r="AK40">
        <v>0</v>
      </c>
      <c r="AL40">
        <v>0</v>
      </c>
      <c r="AM40">
        <v>0</v>
      </c>
      <c r="AN40">
        <v>0</v>
      </c>
      <c r="AO40">
        <v>0</v>
      </c>
      <c r="AP40">
        <v>0</v>
      </c>
      <c r="AQ40">
        <v>0</v>
      </c>
      <c r="AR40">
        <v>0</v>
      </c>
      <c r="AS40">
        <v>0</v>
      </c>
      <c r="AT40">
        <v>0</v>
      </c>
      <c r="AU40" t="s">
        <v>191</v>
      </c>
      <c r="AV40" t="s">
        <v>329</v>
      </c>
      <c r="AX40" t="s">
        <v>338</v>
      </c>
      <c r="AY40">
        <v>77494</v>
      </c>
      <c r="AZ40">
        <v>48157673102</v>
      </c>
      <c r="BA40" t="s">
        <v>330</v>
      </c>
      <c r="BB40" t="s">
        <v>285</v>
      </c>
      <c r="BC40">
        <v>160476</v>
      </c>
      <c r="BD40">
        <v>2935</v>
      </c>
      <c r="BE40" t="s">
        <v>287</v>
      </c>
      <c r="BF40" t="s">
        <v>287</v>
      </c>
      <c r="BG40" t="s">
        <v>287</v>
      </c>
    </row>
    <row r="41" spans="1:59" x14ac:dyDescent="0.3">
      <c r="A41">
        <v>128943</v>
      </c>
      <c r="B41">
        <v>16754964</v>
      </c>
      <c r="C41">
        <v>2018</v>
      </c>
      <c r="D41" s="67">
        <v>43420</v>
      </c>
      <c r="E41">
        <v>14</v>
      </c>
      <c r="F41" t="s">
        <v>316</v>
      </c>
      <c r="G41" t="s">
        <v>331</v>
      </c>
      <c r="H41" t="s">
        <v>332</v>
      </c>
      <c r="I41" t="s">
        <v>278</v>
      </c>
      <c r="J41">
        <v>29.73656196</v>
      </c>
      <c r="K41">
        <v>-95.772946219999994</v>
      </c>
      <c r="L41" t="s">
        <v>299</v>
      </c>
      <c r="M41" t="s">
        <v>280</v>
      </c>
      <c r="N41" t="s">
        <v>281</v>
      </c>
      <c r="O41" t="s">
        <v>282</v>
      </c>
      <c r="P41" t="s">
        <v>283</v>
      </c>
      <c r="Q41" t="s">
        <v>204</v>
      </c>
      <c r="R41" t="s">
        <v>297</v>
      </c>
      <c r="S41">
        <v>0</v>
      </c>
      <c r="T41">
        <v>0</v>
      </c>
      <c r="U41">
        <v>0</v>
      </c>
      <c r="V41">
        <v>0</v>
      </c>
      <c r="W41">
        <v>0</v>
      </c>
      <c r="X41">
        <v>2</v>
      </c>
      <c r="Y41">
        <v>0</v>
      </c>
      <c r="Z41">
        <v>0</v>
      </c>
      <c r="AA41">
        <v>0</v>
      </c>
      <c r="AB41">
        <v>0</v>
      </c>
      <c r="AC41">
        <v>0</v>
      </c>
      <c r="AD41">
        <v>2</v>
      </c>
      <c r="AE41">
        <v>0</v>
      </c>
      <c r="AF41">
        <v>0</v>
      </c>
      <c r="AG41">
        <v>0</v>
      </c>
      <c r="AH41">
        <v>0</v>
      </c>
      <c r="AI41">
        <v>0</v>
      </c>
      <c r="AJ41">
        <v>0</v>
      </c>
      <c r="AK41">
        <v>0</v>
      </c>
      <c r="AL41">
        <v>0</v>
      </c>
      <c r="AM41">
        <v>0</v>
      </c>
      <c r="AN41">
        <v>0</v>
      </c>
      <c r="AO41">
        <v>0</v>
      </c>
      <c r="AP41">
        <v>0</v>
      </c>
      <c r="AQ41">
        <v>0</v>
      </c>
      <c r="AR41">
        <v>0</v>
      </c>
      <c r="AS41">
        <v>0</v>
      </c>
      <c r="AT41">
        <v>0</v>
      </c>
      <c r="AU41" t="s">
        <v>191</v>
      </c>
      <c r="AV41" t="s">
        <v>329</v>
      </c>
      <c r="AX41" t="s">
        <v>338</v>
      </c>
      <c r="AY41">
        <v>77494</v>
      </c>
      <c r="AZ41">
        <v>48157673102</v>
      </c>
      <c r="BA41" t="s">
        <v>330</v>
      </c>
      <c r="BB41" t="s">
        <v>285</v>
      </c>
      <c r="BC41">
        <v>160476</v>
      </c>
      <c r="BD41">
        <v>2935</v>
      </c>
      <c r="BE41" t="s">
        <v>287</v>
      </c>
      <c r="BF41" t="s">
        <v>287</v>
      </c>
      <c r="BG41" t="s">
        <v>287</v>
      </c>
    </row>
    <row r="42" spans="1:59" x14ac:dyDescent="0.3">
      <c r="A42">
        <v>131207</v>
      </c>
      <c r="B42">
        <v>16760428</v>
      </c>
      <c r="C42">
        <v>2018</v>
      </c>
      <c r="D42" s="67">
        <v>43425</v>
      </c>
      <c r="E42">
        <v>16</v>
      </c>
      <c r="F42" t="s">
        <v>276</v>
      </c>
      <c r="G42" t="s">
        <v>331</v>
      </c>
      <c r="H42" t="s">
        <v>332</v>
      </c>
      <c r="I42" t="s">
        <v>278</v>
      </c>
      <c r="J42">
        <v>29.734943049999998</v>
      </c>
      <c r="K42">
        <v>-95.772932310000002</v>
      </c>
      <c r="L42" t="s">
        <v>279</v>
      </c>
      <c r="M42" t="s">
        <v>280</v>
      </c>
      <c r="N42" t="s">
        <v>281</v>
      </c>
      <c r="O42" t="s">
        <v>282</v>
      </c>
      <c r="P42" t="s">
        <v>283</v>
      </c>
      <c r="Q42" t="s">
        <v>204</v>
      </c>
      <c r="R42" t="s">
        <v>297</v>
      </c>
      <c r="S42">
        <v>0</v>
      </c>
      <c r="T42">
        <v>0</v>
      </c>
      <c r="U42">
        <v>0</v>
      </c>
      <c r="V42">
        <v>0</v>
      </c>
      <c r="W42">
        <v>0</v>
      </c>
      <c r="X42">
        <v>4</v>
      </c>
      <c r="Y42">
        <v>1</v>
      </c>
      <c r="Z42">
        <v>0</v>
      </c>
      <c r="AA42">
        <v>0</v>
      </c>
      <c r="AB42">
        <v>0</v>
      </c>
      <c r="AC42">
        <v>0</v>
      </c>
      <c r="AD42">
        <v>4</v>
      </c>
      <c r="AE42">
        <v>0</v>
      </c>
      <c r="AF42">
        <v>1</v>
      </c>
      <c r="AG42">
        <v>0</v>
      </c>
      <c r="AH42">
        <v>0</v>
      </c>
      <c r="AI42">
        <v>0</v>
      </c>
      <c r="AJ42">
        <v>0</v>
      </c>
      <c r="AK42">
        <v>0</v>
      </c>
      <c r="AL42">
        <v>0</v>
      </c>
      <c r="AM42">
        <v>0</v>
      </c>
      <c r="AN42">
        <v>0</v>
      </c>
      <c r="AO42">
        <v>0</v>
      </c>
      <c r="AP42">
        <v>0</v>
      </c>
      <c r="AQ42">
        <v>0</v>
      </c>
      <c r="AR42">
        <v>0</v>
      </c>
      <c r="AS42">
        <v>0</v>
      </c>
      <c r="AT42">
        <v>0</v>
      </c>
      <c r="AU42" t="s">
        <v>191</v>
      </c>
      <c r="AV42" t="s">
        <v>329</v>
      </c>
      <c r="AX42" t="s">
        <v>338</v>
      </c>
      <c r="AY42">
        <v>77494</v>
      </c>
      <c r="AZ42">
        <v>48157673102</v>
      </c>
      <c r="BA42" t="s">
        <v>330</v>
      </c>
      <c r="BB42" t="s">
        <v>285</v>
      </c>
      <c r="BC42">
        <v>160476</v>
      </c>
      <c r="BD42">
        <v>2935</v>
      </c>
      <c r="BE42" t="s">
        <v>287</v>
      </c>
      <c r="BF42" t="s">
        <v>287</v>
      </c>
      <c r="BG42" t="s">
        <v>287</v>
      </c>
    </row>
    <row r="43" spans="1:59" x14ac:dyDescent="0.3">
      <c r="A43">
        <v>134011</v>
      </c>
      <c r="B43">
        <v>16770369</v>
      </c>
      <c r="C43">
        <v>2018</v>
      </c>
      <c r="D43" s="67">
        <v>43433</v>
      </c>
      <c r="E43">
        <v>17</v>
      </c>
      <c r="F43" t="s">
        <v>288</v>
      </c>
      <c r="G43" t="s">
        <v>331</v>
      </c>
      <c r="H43" t="s">
        <v>332</v>
      </c>
      <c r="I43" t="s">
        <v>278</v>
      </c>
      <c r="J43">
        <v>29.737145009999999</v>
      </c>
      <c r="K43">
        <v>-95.772953000000001</v>
      </c>
      <c r="L43" t="s">
        <v>304</v>
      </c>
      <c r="M43" t="s">
        <v>307</v>
      </c>
      <c r="N43" t="s">
        <v>281</v>
      </c>
      <c r="O43" t="s">
        <v>282</v>
      </c>
      <c r="P43" t="s">
        <v>241</v>
      </c>
      <c r="Q43" t="s">
        <v>204</v>
      </c>
      <c r="R43" t="s">
        <v>297</v>
      </c>
      <c r="S43">
        <v>0</v>
      </c>
      <c r="T43">
        <v>0</v>
      </c>
      <c r="U43">
        <v>0</v>
      </c>
      <c r="V43">
        <v>2</v>
      </c>
      <c r="W43">
        <v>2</v>
      </c>
      <c r="X43">
        <v>4</v>
      </c>
      <c r="Y43">
        <v>0</v>
      </c>
      <c r="Z43">
        <v>0</v>
      </c>
      <c r="AA43">
        <v>0</v>
      </c>
      <c r="AB43">
        <v>0</v>
      </c>
      <c r="AC43">
        <v>2</v>
      </c>
      <c r="AD43">
        <v>4</v>
      </c>
      <c r="AE43">
        <v>2</v>
      </c>
      <c r="AF43">
        <v>0</v>
      </c>
      <c r="AG43">
        <v>0</v>
      </c>
      <c r="AH43">
        <v>0</v>
      </c>
      <c r="AI43">
        <v>0</v>
      </c>
      <c r="AJ43">
        <v>0</v>
      </c>
      <c r="AK43">
        <v>0</v>
      </c>
      <c r="AL43">
        <v>0</v>
      </c>
      <c r="AM43">
        <v>0</v>
      </c>
      <c r="AN43">
        <v>0</v>
      </c>
      <c r="AO43">
        <v>0</v>
      </c>
      <c r="AP43">
        <v>0</v>
      </c>
      <c r="AQ43">
        <v>0</v>
      </c>
      <c r="AR43">
        <v>0</v>
      </c>
      <c r="AS43">
        <v>0</v>
      </c>
      <c r="AT43">
        <v>0</v>
      </c>
      <c r="AU43" t="s">
        <v>191</v>
      </c>
      <c r="AV43" t="s">
        <v>329</v>
      </c>
      <c r="AX43" t="s">
        <v>338</v>
      </c>
      <c r="AY43">
        <v>77494</v>
      </c>
      <c r="AZ43">
        <v>48157673102</v>
      </c>
      <c r="BA43" t="s">
        <v>330</v>
      </c>
      <c r="BB43" t="s">
        <v>285</v>
      </c>
      <c r="BC43">
        <v>160476</v>
      </c>
      <c r="BD43">
        <v>2935</v>
      </c>
      <c r="BE43" t="s">
        <v>287</v>
      </c>
      <c r="BF43" t="s">
        <v>287</v>
      </c>
      <c r="BG43" t="s">
        <v>287</v>
      </c>
    </row>
    <row r="44" spans="1:59" x14ac:dyDescent="0.3">
      <c r="A44">
        <v>135107</v>
      </c>
      <c r="B44">
        <v>16774778</v>
      </c>
      <c r="C44">
        <v>2018</v>
      </c>
      <c r="D44" s="67">
        <v>43431</v>
      </c>
      <c r="E44">
        <v>15</v>
      </c>
      <c r="F44" t="s">
        <v>295</v>
      </c>
      <c r="G44" t="s">
        <v>331</v>
      </c>
      <c r="H44" t="s">
        <v>332</v>
      </c>
      <c r="I44" t="s">
        <v>278</v>
      </c>
      <c r="J44">
        <v>29.735056190000002</v>
      </c>
      <c r="K44">
        <v>-95.772934419999999</v>
      </c>
      <c r="L44" t="s">
        <v>279</v>
      </c>
      <c r="M44" t="s">
        <v>280</v>
      </c>
      <c r="N44" t="s">
        <v>281</v>
      </c>
      <c r="O44" t="s">
        <v>282</v>
      </c>
      <c r="P44" t="s">
        <v>283</v>
      </c>
      <c r="Q44" t="s">
        <v>204</v>
      </c>
      <c r="R44" t="s">
        <v>297</v>
      </c>
      <c r="S44">
        <v>0</v>
      </c>
      <c r="T44">
        <v>0</v>
      </c>
      <c r="U44">
        <v>0</v>
      </c>
      <c r="V44">
        <v>0</v>
      </c>
      <c r="W44">
        <v>0</v>
      </c>
      <c r="X44">
        <v>2</v>
      </c>
      <c r="Y44">
        <v>0</v>
      </c>
      <c r="Z44">
        <v>0</v>
      </c>
      <c r="AA44">
        <v>0</v>
      </c>
      <c r="AB44">
        <v>0</v>
      </c>
      <c r="AC44">
        <v>0</v>
      </c>
      <c r="AD44">
        <v>2</v>
      </c>
      <c r="AE44">
        <v>0</v>
      </c>
      <c r="AF44">
        <v>0</v>
      </c>
      <c r="AG44">
        <v>0</v>
      </c>
      <c r="AH44">
        <v>0</v>
      </c>
      <c r="AI44">
        <v>0</v>
      </c>
      <c r="AJ44">
        <v>0</v>
      </c>
      <c r="AK44">
        <v>0</v>
      </c>
      <c r="AL44">
        <v>0</v>
      </c>
      <c r="AM44">
        <v>0</v>
      </c>
      <c r="AN44">
        <v>0</v>
      </c>
      <c r="AO44">
        <v>0</v>
      </c>
      <c r="AP44">
        <v>0</v>
      </c>
      <c r="AQ44">
        <v>0</v>
      </c>
      <c r="AR44">
        <v>0</v>
      </c>
      <c r="AS44">
        <v>0</v>
      </c>
      <c r="AT44">
        <v>0</v>
      </c>
      <c r="AU44" t="s">
        <v>191</v>
      </c>
      <c r="AV44" t="s">
        <v>329</v>
      </c>
      <c r="AX44" t="s">
        <v>338</v>
      </c>
      <c r="AY44">
        <v>77494</v>
      </c>
      <c r="AZ44">
        <v>48157673102</v>
      </c>
      <c r="BA44" t="s">
        <v>330</v>
      </c>
      <c r="BB44" t="s">
        <v>285</v>
      </c>
      <c r="BC44">
        <v>160476</v>
      </c>
      <c r="BD44">
        <v>2935</v>
      </c>
      <c r="BE44" t="s">
        <v>287</v>
      </c>
      <c r="BF44" t="s">
        <v>287</v>
      </c>
      <c r="BG44" t="s">
        <v>287</v>
      </c>
    </row>
    <row r="45" spans="1:59" x14ac:dyDescent="0.3">
      <c r="A45">
        <v>135108</v>
      </c>
      <c r="B45">
        <v>16774779</v>
      </c>
      <c r="C45">
        <v>2018</v>
      </c>
      <c r="D45" s="67">
        <v>43431</v>
      </c>
      <c r="E45">
        <v>15</v>
      </c>
      <c r="F45" t="s">
        <v>295</v>
      </c>
      <c r="G45" t="s">
        <v>331</v>
      </c>
      <c r="H45" t="s">
        <v>332</v>
      </c>
      <c r="I45" t="s">
        <v>278</v>
      </c>
      <c r="J45">
        <v>29.735439110000002</v>
      </c>
      <c r="K45">
        <v>-95.772937319999997</v>
      </c>
      <c r="L45" t="s">
        <v>279</v>
      </c>
      <c r="M45" t="s">
        <v>280</v>
      </c>
      <c r="N45" t="s">
        <v>281</v>
      </c>
      <c r="O45" t="s">
        <v>282</v>
      </c>
      <c r="P45" t="s">
        <v>283</v>
      </c>
      <c r="Q45" t="s">
        <v>204</v>
      </c>
      <c r="R45" t="s">
        <v>297</v>
      </c>
      <c r="S45">
        <v>0</v>
      </c>
      <c r="T45">
        <v>0</v>
      </c>
      <c r="U45">
        <v>0</v>
      </c>
      <c r="V45">
        <v>0</v>
      </c>
      <c r="W45">
        <v>0</v>
      </c>
      <c r="X45">
        <v>6</v>
      </c>
      <c r="Y45">
        <v>0</v>
      </c>
      <c r="Z45">
        <v>0</v>
      </c>
      <c r="AA45">
        <v>0</v>
      </c>
      <c r="AB45">
        <v>0</v>
      </c>
      <c r="AC45">
        <v>0</v>
      </c>
      <c r="AD45">
        <v>6</v>
      </c>
      <c r="AE45">
        <v>0</v>
      </c>
      <c r="AF45">
        <v>0</v>
      </c>
      <c r="AG45">
        <v>0</v>
      </c>
      <c r="AH45">
        <v>0</v>
      </c>
      <c r="AI45">
        <v>0</v>
      </c>
      <c r="AJ45">
        <v>0</v>
      </c>
      <c r="AK45">
        <v>0</v>
      </c>
      <c r="AL45">
        <v>0</v>
      </c>
      <c r="AM45">
        <v>0</v>
      </c>
      <c r="AN45">
        <v>0</v>
      </c>
      <c r="AO45">
        <v>0</v>
      </c>
      <c r="AP45">
        <v>0</v>
      </c>
      <c r="AQ45">
        <v>0</v>
      </c>
      <c r="AR45">
        <v>0</v>
      </c>
      <c r="AS45">
        <v>0</v>
      </c>
      <c r="AT45">
        <v>0</v>
      </c>
      <c r="AU45" t="s">
        <v>191</v>
      </c>
      <c r="AV45" t="s">
        <v>329</v>
      </c>
      <c r="AX45" t="s">
        <v>338</v>
      </c>
      <c r="AY45">
        <v>77494</v>
      </c>
      <c r="AZ45">
        <v>48157673102</v>
      </c>
      <c r="BA45" t="s">
        <v>330</v>
      </c>
      <c r="BB45" t="s">
        <v>285</v>
      </c>
      <c r="BC45">
        <v>160476</v>
      </c>
      <c r="BD45">
        <v>2935</v>
      </c>
      <c r="BE45" t="s">
        <v>287</v>
      </c>
      <c r="BF45" t="s">
        <v>287</v>
      </c>
      <c r="BG45" t="s">
        <v>287</v>
      </c>
    </row>
    <row r="46" spans="1:59" x14ac:dyDescent="0.3">
      <c r="A46">
        <v>137302</v>
      </c>
      <c r="B46">
        <v>16782152</v>
      </c>
      <c r="C46">
        <v>2018</v>
      </c>
      <c r="D46" s="67">
        <v>43440</v>
      </c>
      <c r="E46">
        <v>7</v>
      </c>
      <c r="F46" t="s">
        <v>288</v>
      </c>
      <c r="G46" t="s">
        <v>331</v>
      </c>
      <c r="H46" t="s">
        <v>332</v>
      </c>
      <c r="I46" t="s">
        <v>296</v>
      </c>
      <c r="J46">
        <v>29.740745019999999</v>
      </c>
      <c r="K46">
        <v>-95.77299352</v>
      </c>
      <c r="L46" t="s">
        <v>299</v>
      </c>
      <c r="M46" t="s">
        <v>280</v>
      </c>
      <c r="N46" t="s">
        <v>292</v>
      </c>
      <c r="O46" t="s">
        <v>282</v>
      </c>
      <c r="P46" t="s">
        <v>283</v>
      </c>
      <c r="Q46" t="s">
        <v>204</v>
      </c>
      <c r="R46" t="s">
        <v>302</v>
      </c>
      <c r="S46">
        <v>0</v>
      </c>
      <c r="T46">
        <v>0</v>
      </c>
      <c r="U46">
        <v>0</v>
      </c>
      <c r="V46">
        <v>0</v>
      </c>
      <c r="W46">
        <v>0</v>
      </c>
      <c r="X46">
        <v>2</v>
      </c>
      <c r="Y46">
        <v>0</v>
      </c>
      <c r="Z46">
        <v>0</v>
      </c>
      <c r="AA46">
        <v>0</v>
      </c>
      <c r="AB46">
        <v>0</v>
      </c>
      <c r="AC46">
        <v>0</v>
      </c>
      <c r="AD46">
        <v>2</v>
      </c>
      <c r="AE46">
        <v>0</v>
      </c>
      <c r="AF46">
        <v>0</v>
      </c>
      <c r="AG46">
        <v>0</v>
      </c>
      <c r="AH46">
        <v>0</v>
      </c>
      <c r="AI46">
        <v>0</v>
      </c>
      <c r="AJ46">
        <v>0</v>
      </c>
      <c r="AK46">
        <v>0</v>
      </c>
      <c r="AL46">
        <v>0</v>
      </c>
      <c r="AM46">
        <v>0</v>
      </c>
      <c r="AN46">
        <v>0</v>
      </c>
      <c r="AO46">
        <v>0</v>
      </c>
      <c r="AP46">
        <v>0</v>
      </c>
      <c r="AQ46">
        <v>0</v>
      </c>
      <c r="AR46">
        <v>0</v>
      </c>
      <c r="AS46">
        <v>0</v>
      </c>
      <c r="AT46">
        <v>0</v>
      </c>
      <c r="AU46" t="s">
        <v>191</v>
      </c>
      <c r="AV46" t="s">
        <v>329</v>
      </c>
      <c r="AX46" t="s">
        <v>338</v>
      </c>
      <c r="AY46">
        <v>77494</v>
      </c>
      <c r="AZ46">
        <v>48157673102</v>
      </c>
      <c r="BA46" t="s">
        <v>330</v>
      </c>
      <c r="BB46" t="s">
        <v>285</v>
      </c>
      <c r="BC46">
        <v>160696</v>
      </c>
      <c r="BD46">
        <v>2935</v>
      </c>
      <c r="BE46" t="s">
        <v>287</v>
      </c>
      <c r="BF46" t="s">
        <v>287</v>
      </c>
      <c r="BG46" t="s">
        <v>287</v>
      </c>
    </row>
    <row r="47" spans="1:59" x14ac:dyDescent="0.3">
      <c r="A47">
        <v>139718</v>
      </c>
      <c r="B47">
        <v>16795663</v>
      </c>
      <c r="C47">
        <v>2018</v>
      </c>
      <c r="D47" s="67">
        <v>43447</v>
      </c>
      <c r="E47">
        <v>17</v>
      </c>
      <c r="F47" t="s">
        <v>288</v>
      </c>
      <c r="G47" t="s">
        <v>331</v>
      </c>
      <c r="H47" t="s">
        <v>332</v>
      </c>
      <c r="I47" t="s">
        <v>278</v>
      </c>
      <c r="J47">
        <v>29.736291680000001</v>
      </c>
      <c r="K47">
        <v>-95.772943769999998</v>
      </c>
      <c r="L47" t="s">
        <v>279</v>
      </c>
      <c r="M47" t="s">
        <v>280</v>
      </c>
      <c r="N47" t="s">
        <v>281</v>
      </c>
      <c r="O47" t="s">
        <v>282</v>
      </c>
      <c r="P47" t="s">
        <v>283</v>
      </c>
      <c r="Q47" t="s">
        <v>204</v>
      </c>
      <c r="R47" t="s">
        <v>297</v>
      </c>
      <c r="S47">
        <v>0</v>
      </c>
      <c r="T47">
        <v>0</v>
      </c>
      <c r="U47">
        <v>0</v>
      </c>
      <c r="V47">
        <v>0</v>
      </c>
      <c r="W47">
        <v>0</v>
      </c>
      <c r="X47">
        <v>2</v>
      </c>
      <c r="Y47">
        <v>0</v>
      </c>
      <c r="Z47">
        <v>0</v>
      </c>
      <c r="AA47">
        <v>0</v>
      </c>
      <c r="AB47">
        <v>0</v>
      </c>
      <c r="AC47">
        <v>0</v>
      </c>
      <c r="AD47">
        <v>2</v>
      </c>
      <c r="AE47">
        <v>0</v>
      </c>
      <c r="AF47">
        <v>0</v>
      </c>
      <c r="AG47">
        <v>0</v>
      </c>
      <c r="AH47">
        <v>0</v>
      </c>
      <c r="AI47">
        <v>0</v>
      </c>
      <c r="AJ47">
        <v>0</v>
      </c>
      <c r="AK47">
        <v>0</v>
      </c>
      <c r="AL47">
        <v>0</v>
      </c>
      <c r="AM47">
        <v>0</v>
      </c>
      <c r="AN47">
        <v>0</v>
      </c>
      <c r="AO47">
        <v>0</v>
      </c>
      <c r="AP47">
        <v>0</v>
      </c>
      <c r="AQ47">
        <v>0</v>
      </c>
      <c r="AR47">
        <v>0</v>
      </c>
      <c r="AS47">
        <v>0</v>
      </c>
      <c r="AT47">
        <v>0</v>
      </c>
      <c r="AU47" t="s">
        <v>191</v>
      </c>
      <c r="AV47" t="s">
        <v>329</v>
      </c>
      <c r="AX47" t="s">
        <v>338</v>
      </c>
      <c r="AY47">
        <v>77494</v>
      </c>
      <c r="AZ47">
        <v>48157673102</v>
      </c>
      <c r="BA47" t="s">
        <v>330</v>
      </c>
      <c r="BB47" t="s">
        <v>285</v>
      </c>
      <c r="BC47">
        <v>160476</v>
      </c>
      <c r="BD47">
        <v>2935</v>
      </c>
      <c r="BE47" t="s">
        <v>287</v>
      </c>
      <c r="BF47" t="s">
        <v>287</v>
      </c>
      <c r="BG47" t="s">
        <v>287</v>
      </c>
    </row>
    <row r="48" spans="1:59" x14ac:dyDescent="0.3">
      <c r="A48">
        <v>141720</v>
      </c>
      <c r="B48">
        <v>16804581</v>
      </c>
      <c r="C48">
        <v>2018</v>
      </c>
      <c r="D48" s="67">
        <v>43446</v>
      </c>
      <c r="E48">
        <v>7</v>
      </c>
      <c r="F48" t="s">
        <v>276</v>
      </c>
      <c r="G48" t="s">
        <v>331</v>
      </c>
      <c r="H48" t="s">
        <v>332</v>
      </c>
      <c r="I48" t="s">
        <v>290</v>
      </c>
      <c r="J48">
        <v>29.73415795</v>
      </c>
      <c r="K48">
        <v>-95.77291735</v>
      </c>
      <c r="L48" t="s">
        <v>279</v>
      </c>
      <c r="M48" t="s">
        <v>280</v>
      </c>
      <c r="N48" t="s">
        <v>292</v>
      </c>
      <c r="O48" t="s">
        <v>282</v>
      </c>
      <c r="P48" t="s">
        <v>283</v>
      </c>
      <c r="Q48" t="s">
        <v>204</v>
      </c>
      <c r="R48" t="s">
        <v>297</v>
      </c>
      <c r="S48">
        <v>0</v>
      </c>
      <c r="T48">
        <v>0</v>
      </c>
      <c r="U48">
        <v>0</v>
      </c>
      <c r="V48">
        <v>0</v>
      </c>
      <c r="W48">
        <v>0</v>
      </c>
      <c r="X48">
        <v>2</v>
      </c>
      <c r="Y48">
        <v>0</v>
      </c>
      <c r="Z48">
        <v>0</v>
      </c>
      <c r="AA48">
        <v>0</v>
      </c>
      <c r="AB48">
        <v>0</v>
      </c>
      <c r="AC48">
        <v>0</v>
      </c>
      <c r="AD48">
        <v>2</v>
      </c>
      <c r="AE48">
        <v>0</v>
      </c>
      <c r="AF48">
        <v>0</v>
      </c>
      <c r="AG48">
        <v>0</v>
      </c>
      <c r="AH48">
        <v>0</v>
      </c>
      <c r="AI48">
        <v>0</v>
      </c>
      <c r="AJ48">
        <v>0</v>
      </c>
      <c r="AK48">
        <v>0</v>
      </c>
      <c r="AL48">
        <v>0</v>
      </c>
      <c r="AM48">
        <v>0</v>
      </c>
      <c r="AN48">
        <v>0</v>
      </c>
      <c r="AO48">
        <v>0</v>
      </c>
      <c r="AP48">
        <v>0</v>
      </c>
      <c r="AQ48">
        <v>0</v>
      </c>
      <c r="AR48">
        <v>0</v>
      </c>
      <c r="AS48">
        <v>0</v>
      </c>
      <c r="AT48">
        <v>0</v>
      </c>
      <c r="AU48" t="s">
        <v>191</v>
      </c>
      <c r="AV48" t="s">
        <v>329</v>
      </c>
      <c r="AX48" t="s">
        <v>338</v>
      </c>
      <c r="AY48">
        <v>77494</v>
      </c>
      <c r="AZ48">
        <v>48157673102</v>
      </c>
      <c r="BA48" t="s">
        <v>330</v>
      </c>
      <c r="BB48" t="s">
        <v>285</v>
      </c>
      <c r="BC48">
        <v>160476</v>
      </c>
      <c r="BD48">
        <v>2935</v>
      </c>
      <c r="BE48" t="s">
        <v>287</v>
      </c>
      <c r="BF48" t="s">
        <v>287</v>
      </c>
      <c r="BG48" t="s">
        <v>287</v>
      </c>
    </row>
    <row r="49" spans="1:59" x14ac:dyDescent="0.3">
      <c r="A49">
        <v>146642</v>
      </c>
      <c r="B49">
        <v>16830800</v>
      </c>
      <c r="C49">
        <v>2019</v>
      </c>
      <c r="D49" s="67">
        <v>43467</v>
      </c>
      <c r="E49">
        <v>13</v>
      </c>
      <c r="F49" t="s">
        <v>276</v>
      </c>
      <c r="G49" t="s">
        <v>331</v>
      </c>
      <c r="H49" t="s">
        <v>332</v>
      </c>
      <c r="I49" t="s">
        <v>278</v>
      </c>
      <c r="J49">
        <v>29.733858529999999</v>
      </c>
      <c r="K49">
        <v>-95.772911649999998</v>
      </c>
      <c r="L49" t="s">
        <v>304</v>
      </c>
      <c r="M49" t="s">
        <v>280</v>
      </c>
      <c r="N49" t="s">
        <v>281</v>
      </c>
      <c r="O49" t="s">
        <v>301</v>
      </c>
      <c r="P49" t="s">
        <v>309</v>
      </c>
      <c r="Q49" t="s">
        <v>204</v>
      </c>
      <c r="R49" t="s">
        <v>297</v>
      </c>
      <c r="S49">
        <v>0</v>
      </c>
      <c r="T49">
        <v>2</v>
      </c>
      <c r="U49">
        <v>0</v>
      </c>
      <c r="V49">
        <v>0</v>
      </c>
      <c r="W49">
        <v>2</v>
      </c>
      <c r="X49">
        <v>0</v>
      </c>
      <c r="Y49">
        <v>0</v>
      </c>
      <c r="Z49">
        <v>0</v>
      </c>
      <c r="AA49">
        <v>2</v>
      </c>
      <c r="AB49">
        <v>0</v>
      </c>
      <c r="AC49">
        <v>0</v>
      </c>
      <c r="AD49">
        <v>0</v>
      </c>
      <c r="AE49">
        <v>2</v>
      </c>
      <c r="AF49">
        <v>0</v>
      </c>
      <c r="AG49">
        <v>0</v>
      </c>
      <c r="AH49">
        <v>0</v>
      </c>
      <c r="AI49">
        <v>0</v>
      </c>
      <c r="AJ49">
        <v>0</v>
      </c>
      <c r="AK49">
        <v>0</v>
      </c>
      <c r="AL49">
        <v>0</v>
      </c>
      <c r="AM49">
        <v>0</v>
      </c>
      <c r="AN49">
        <v>0</v>
      </c>
      <c r="AO49">
        <v>0</v>
      </c>
      <c r="AP49">
        <v>0</v>
      </c>
      <c r="AQ49">
        <v>0</v>
      </c>
      <c r="AR49">
        <v>0</v>
      </c>
      <c r="AS49">
        <v>0</v>
      </c>
      <c r="AT49">
        <v>0</v>
      </c>
      <c r="AU49" t="s">
        <v>191</v>
      </c>
      <c r="AV49" t="s">
        <v>329</v>
      </c>
      <c r="AX49" t="s">
        <v>338</v>
      </c>
      <c r="AY49">
        <v>77494</v>
      </c>
      <c r="AZ49">
        <v>48157673102</v>
      </c>
      <c r="BA49" t="s">
        <v>330</v>
      </c>
      <c r="BB49" t="s">
        <v>285</v>
      </c>
      <c r="BC49">
        <v>160476</v>
      </c>
      <c r="BD49">
        <v>2935</v>
      </c>
      <c r="BE49" t="s">
        <v>287</v>
      </c>
      <c r="BF49" t="s">
        <v>287</v>
      </c>
      <c r="BG49" t="s">
        <v>287</v>
      </c>
    </row>
    <row r="50" spans="1:59" x14ac:dyDescent="0.3">
      <c r="A50">
        <v>147447</v>
      </c>
      <c r="B50">
        <v>16834384</v>
      </c>
      <c r="C50">
        <v>2019</v>
      </c>
      <c r="D50" s="67">
        <v>43469</v>
      </c>
      <c r="E50">
        <v>18</v>
      </c>
      <c r="F50" t="s">
        <v>316</v>
      </c>
      <c r="G50" t="s">
        <v>331</v>
      </c>
      <c r="H50" t="s">
        <v>332</v>
      </c>
      <c r="I50" t="s">
        <v>290</v>
      </c>
      <c r="J50">
        <v>29.743318380000002</v>
      </c>
      <c r="K50">
        <v>-95.773031399999994</v>
      </c>
      <c r="L50" t="s">
        <v>279</v>
      </c>
      <c r="M50" t="s">
        <v>300</v>
      </c>
      <c r="N50" t="s">
        <v>281</v>
      </c>
      <c r="O50" t="s">
        <v>282</v>
      </c>
      <c r="P50" t="s">
        <v>317</v>
      </c>
      <c r="Q50" t="s">
        <v>204</v>
      </c>
      <c r="R50" t="s">
        <v>297</v>
      </c>
      <c r="S50">
        <v>0</v>
      </c>
      <c r="T50">
        <v>0</v>
      </c>
      <c r="U50">
        <v>1</v>
      </c>
      <c r="V50">
        <v>0</v>
      </c>
      <c r="W50">
        <v>1</v>
      </c>
      <c r="X50">
        <v>4</v>
      </c>
      <c r="Y50">
        <v>0</v>
      </c>
      <c r="Z50">
        <v>0</v>
      </c>
      <c r="AA50">
        <v>0</v>
      </c>
      <c r="AB50">
        <v>1</v>
      </c>
      <c r="AC50">
        <v>0</v>
      </c>
      <c r="AD50">
        <v>4</v>
      </c>
      <c r="AE50">
        <v>1</v>
      </c>
      <c r="AF50">
        <v>0</v>
      </c>
      <c r="AG50">
        <v>0</v>
      </c>
      <c r="AH50">
        <v>0</v>
      </c>
      <c r="AI50">
        <v>0</v>
      </c>
      <c r="AJ50">
        <v>0</v>
      </c>
      <c r="AK50">
        <v>0</v>
      </c>
      <c r="AL50">
        <v>0</v>
      </c>
      <c r="AM50">
        <v>0</v>
      </c>
      <c r="AN50">
        <v>0</v>
      </c>
      <c r="AO50">
        <v>0</v>
      </c>
      <c r="AP50">
        <v>0</v>
      </c>
      <c r="AQ50">
        <v>0</v>
      </c>
      <c r="AR50">
        <v>0</v>
      </c>
      <c r="AS50">
        <v>0</v>
      </c>
      <c r="AT50">
        <v>0</v>
      </c>
      <c r="AU50" t="s">
        <v>191</v>
      </c>
      <c r="AV50" t="s">
        <v>329</v>
      </c>
      <c r="AX50" t="s">
        <v>338</v>
      </c>
      <c r="AY50">
        <v>77494</v>
      </c>
      <c r="AZ50">
        <v>48157673102</v>
      </c>
      <c r="BA50" t="s">
        <v>330</v>
      </c>
      <c r="BB50" t="s">
        <v>285</v>
      </c>
      <c r="BC50">
        <v>160696</v>
      </c>
      <c r="BD50">
        <v>2935</v>
      </c>
      <c r="BE50" t="s">
        <v>287</v>
      </c>
      <c r="BF50" t="s">
        <v>287</v>
      </c>
      <c r="BG50" t="s">
        <v>287</v>
      </c>
    </row>
    <row r="51" spans="1:59" x14ac:dyDescent="0.3">
      <c r="A51">
        <v>147738</v>
      </c>
      <c r="B51">
        <v>16836304</v>
      </c>
      <c r="C51">
        <v>2019</v>
      </c>
      <c r="D51" s="67">
        <v>43466</v>
      </c>
      <c r="E51">
        <v>1</v>
      </c>
      <c r="F51" t="s">
        <v>295</v>
      </c>
      <c r="G51" t="s">
        <v>331</v>
      </c>
      <c r="H51" t="s">
        <v>332</v>
      </c>
      <c r="I51" t="s">
        <v>290</v>
      </c>
      <c r="J51">
        <v>29.743659350000001</v>
      </c>
      <c r="K51">
        <v>-95.773032909999998</v>
      </c>
      <c r="L51" t="s">
        <v>335</v>
      </c>
      <c r="M51" t="s">
        <v>300</v>
      </c>
      <c r="N51" t="s">
        <v>281</v>
      </c>
      <c r="O51" t="s">
        <v>301</v>
      </c>
      <c r="P51" t="s">
        <v>302</v>
      </c>
      <c r="Q51" t="s">
        <v>204</v>
      </c>
      <c r="R51" t="s">
        <v>340</v>
      </c>
      <c r="S51">
        <v>0</v>
      </c>
      <c r="T51">
        <v>0</v>
      </c>
      <c r="U51">
        <v>0</v>
      </c>
      <c r="V51">
        <v>0</v>
      </c>
      <c r="W51">
        <v>0</v>
      </c>
      <c r="X51">
        <v>0</v>
      </c>
      <c r="Y51">
        <v>1</v>
      </c>
      <c r="Z51">
        <v>0</v>
      </c>
      <c r="AA51">
        <v>0</v>
      </c>
      <c r="AB51">
        <v>0</v>
      </c>
      <c r="AC51">
        <v>0</v>
      </c>
      <c r="AD51">
        <v>0</v>
      </c>
      <c r="AE51">
        <v>0</v>
      </c>
      <c r="AF51">
        <v>1</v>
      </c>
      <c r="AG51">
        <v>0</v>
      </c>
      <c r="AH51">
        <v>0</v>
      </c>
      <c r="AI51">
        <v>0</v>
      </c>
      <c r="AJ51">
        <v>0</v>
      </c>
      <c r="AK51">
        <v>0</v>
      </c>
      <c r="AL51">
        <v>0</v>
      </c>
      <c r="AM51">
        <v>0</v>
      </c>
      <c r="AN51">
        <v>0</v>
      </c>
      <c r="AO51">
        <v>0</v>
      </c>
      <c r="AP51">
        <v>0</v>
      </c>
      <c r="AQ51">
        <v>0</v>
      </c>
      <c r="AR51">
        <v>0</v>
      </c>
      <c r="AS51">
        <v>0</v>
      </c>
      <c r="AT51">
        <v>0</v>
      </c>
      <c r="AU51" t="s">
        <v>191</v>
      </c>
      <c r="AV51" t="s">
        <v>329</v>
      </c>
      <c r="AX51" t="s">
        <v>338</v>
      </c>
      <c r="AY51">
        <v>77494</v>
      </c>
      <c r="AZ51">
        <v>48157673102</v>
      </c>
      <c r="BA51" t="s">
        <v>330</v>
      </c>
      <c r="BB51" t="s">
        <v>285</v>
      </c>
      <c r="BC51">
        <v>160696</v>
      </c>
      <c r="BD51">
        <v>2935</v>
      </c>
      <c r="BE51" t="s">
        <v>287</v>
      </c>
      <c r="BF51" t="s">
        <v>287</v>
      </c>
      <c r="BG51" t="s">
        <v>287</v>
      </c>
    </row>
    <row r="52" spans="1:59" x14ac:dyDescent="0.3">
      <c r="A52">
        <v>148758</v>
      </c>
      <c r="B52">
        <v>16841788</v>
      </c>
      <c r="C52">
        <v>2019</v>
      </c>
      <c r="D52" s="67">
        <v>43469</v>
      </c>
      <c r="E52">
        <v>15</v>
      </c>
      <c r="F52" t="s">
        <v>316</v>
      </c>
      <c r="G52" t="s">
        <v>331</v>
      </c>
      <c r="H52" t="s">
        <v>332</v>
      </c>
      <c r="I52" t="s">
        <v>290</v>
      </c>
      <c r="J52">
        <v>29.736747300000001</v>
      </c>
      <c r="K52">
        <v>-95.772948369999995</v>
      </c>
      <c r="L52" t="s">
        <v>279</v>
      </c>
      <c r="M52" t="s">
        <v>280</v>
      </c>
      <c r="N52" t="s">
        <v>281</v>
      </c>
      <c r="O52" t="s">
        <v>282</v>
      </c>
      <c r="P52" t="s">
        <v>283</v>
      </c>
      <c r="Q52" t="s">
        <v>204</v>
      </c>
      <c r="R52" t="s">
        <v>297</v>
      </c>
      <c r="S52">
        <v>0</v>
      </c>
      <c r="T52">
        <v>0</v>
      </c>
      <c r="U52">
        <v>0</v>
      </c>
      <c r="V52">
        <v>0</v>
      </c>
      <c r="W52">
        <v>0</v>
      </c>
      <c r="X52">
        <v>3</v>
      </c>
      <c r="Y52">
        <v>0</v>
      </c>
      <c r="Z52">
        <v>0</v>
      </c>
      <c r="AA52">
        <v>0</v>
      </c>
      <c r="AB52">
        <v>0</v>
      </c>
      <c r="AC52">
        <v>0</v>
      </c>
      <c r="AD52">
        <v>3</v>
      </c>
      <c r="AE52">
        <v>0</v>
      </c>
      <c r="AF52">
        <v>0</v>
      </c>
      <c r="AG52">
        <v>0</v>
      </c>
      <c r="AH52">
        <v>0</v>
      </c>
      <c r="AI52">
        <v>0</v>
      </c>
      <c r="AJ52">
        <v>0</v>
      </c>
      <c r="AK52">
        <v>0</v>
      </c>
      <c r="AL52">
        <v>0</v>
      </c>
      <c r="AM52">
        <v>0</v>
      </c>
      <c r="AN52">
        <v>0</v>
      </c>
      <c r="AO52">
        <v>0</v>
      </c>
      <c r="AP52">
        <v>0</v>
      </c>
      <c r="AQ52">
        <v>0</v>
      </c>
      <c r="AR52">
        <v>0</v>
      </c>
      <c r="AS52">
        <v>0</v>
      </c>
      <c r="AT52">
        <v>0</v>
      </c>
      <c r="AU52" t="s">
        <v>191</v>
      </c>
      <c r="AV52" t="s">
        <v>329</v>
      </c>
      <c r="AX52" t="s">
        <v>338</v>
      </c>
      <c r="AY52">
        <v>77494</v>
      </c>
      <c r="AZ52">
        <v>48157673102</v>
      </c>
      <c r="BA52" t="s">
        <v>330</v>
      </c>
      <c r="BB52" t="s">
        <v>285</v>
      </c>
      <c r="BC52">
        <v>160476</v>
      </c>
      <c r="BD52">
        <v>2935</v>
      </c>
      <c r="BE52" t="s">
        <v>287</v>
      </c>
      <c r="BF52" t="s">
        <v>287</v>
      </c>
      <c r="BG52" t="s">
        <v>287</v>
      </c>
    </row>
    <row r="53" spans="1:59" x14ac:dyDescent="0.3">
      <c r="A53">
        <v>149373</v>
      </c>
      <c r="B53">
        <v>16844852</v>
      </c>
      <c r="C53">
        <v>2019</v>
      </c>
      <c r="D53" s="67">
        <v>43472</v>
      </c>
      <c r="E53">
        <v>16</v>
      </c>
      <c r="F53" t="s">
        <v>303</v>
      </c>
      <c r="G53" t="s">
        <v>331</v>
      </c>
      <c r="H53" t="s">
        <v>332</v>
      </c>
      <c r="I53" t="s">
        <v>290</v>
      </c>
      <c r="J53">
        <v>29.740260960000001</v>
      </c>
      <c r="K53">
        <v>-95.772987810000004</v>
      </c>
      <c r="L53" t="s">
        <v>279</v>
      </c>
      <c r="M53" t="s">
        <v>280</v>
      </c>
      <c r="N53" t="s">
        <v>281</v>
      </c>
      <c r="O53" t="s">
        <v>282</v>
      </c>
      <c r="P53" t="s">
        <v>241</v>
      </c>
      <c r="Q53" t="s">
        <v>204</v>
      </c>
      <c r="R53" t="s">
        <v>297</v>
      </c>
      <c r="S53">
        <v>0</v>
      </c>
      <c r="T53">
        <v>0</v>
      </c>
      <c r="U53">
        <v>0</v>
      </c>
      <c r="V53">
        <v>2</v>
      </c>
      <c r="W53">
        <v>2</v>
      </c>
      <c r="X53">
        <v>1</v>
      </c>
      <c r="Y53">
        <v>1</v>
      </c>
      <c r="Z53">
        <v>0</v>
      </c>
      <c r="AA53">
        <v>0</v>
      </c>
      <c r="AB53">
        <v>0</v>
      </c>
      <c r="AC53">
        <v>2</v>
      </c>
      <c r="AD53">
        <v>1</v>
      </c>
      <c r="AE53">
        <v>2</v>
      </c>
      <c r="AF53">
        <v>1</v>
      </c>
      <c r="AG53">
        <v>0</v>
      </c>
      <c r="AH53">
        <v>0</v>
      </c>
      <c r="AI53">
        <v>0</v>
      </c>
      <c r="AJ53">
        <v>0</v>
      </c>
      <c r="AK53">
        <v>0</v>
      </c>
      <c r="AL53">
        <v>0</v>
      </c>
      <c r="AM53">
        <v>0</v>
      </c>
      <c r="AN53">
        <v>0</v>
      </c>
      <c r="AO53">
        <v>0</v>
      </c>
      <c r="AP53">
        <v>0</v>
      </c>
      <c r="AQ53">
        <v>0</v>
      </c>
      <c r="AR53">
        <v>0</v>
      </c>
      <c r="AS53">
        <v>0</v>
      </c>
      <c r="AT53">
        <v>0</v>
      </c>
      <c r="AU53" t="s">
        <v>191</v>
      </c>
      <c r="AV53" t="s">
        <v>329</v>
      </c>
      <c r="AX53" t="s">
        <v>338</v>
      </c>
      <c r="AY53">
        <v>77494</v>
      </c>
      <c r="AZ53">
        <v>48157673102</v>
      </c>
      <c r="BA53" t="s">
        <v>330</v>
      </c>
      <c r="BB53" t="s">
        <v>285</v>
      </c>
      <c r="BC53">
        <v>160696</v>
      </c>
      <c r="BD53">
        <v>2935</v>
      </c>
      <c r="BE53" t="s">
        <v>287</v>
      </c>
      <c r="BF53" t="s">
        <v>287</v>
      </c>
      <c r="BG53" t="s">
        <v>287</v>
      </c>
    </row>
    <row r="54" spans="1:59" x14ac:dyDescent="0.3">
      <c r="A54">
        <v>152582</v>
      </c>
      <c r="B54">
        <v>16859637</v>
      </c>
      <c r="C54">
        <v>2019</v>
      </c>
      <c r="D54" s="67">
        <v>43483</v>
      </c>
      <c r="E54">
        <v>16</v>
      </c>
      <c r="F54" t="s">
        <v>316</v>
      </c>
      <c r="G54" t="s">
        <v>331</v>
      </c>
      <c r="H54" t="s">
        <v>332</v>
      </c>
      <c r="I54" t="s">
        <v>290</v>
      </c>
      <c r="J54">
        <v>29.73563918</v>
      </c>
      <c r="K54">
        <v>-95.772938830000001</v>
      </c>
      <c r="L54" t="s">
        <v>299</v>
      </c>
      <c r="M54" t="s">
        <v>280</v>
      </c>
      <c r="N54" t="s">
        <v>293</v>
      </c>
      <c r="O54" t="s">
        <v>282</v>
      </c>
      <c r="P54" t="s">
        <v>283</v>
      </c>
      <c r="Q54" t="s">
        <v>204</v>
      </c>
      <c r="R54" t="s">
        <v>297</v>
      </c>
      <c r="S54">
        <v>0</v>
      </c>
      <c r="T54">
        <v>0</v>
      </c>
      <c r="U54">
        <v>0</v>
      </c>
      <c r="V54">
        <v>0</v>
      </c>
      <c r="W54">
        <v>0</v>
      </c>
      <c r="X54">
        <v>4</v>
      </c>
      <c r="Y54">
        <v>0</v>
      </c>
      <c r="Z54">
        <v>0</v>
      </c>
      <c r="AA54">
        <v>0</v>
      </c>
      <c r="AB54">
        <v>0</v>
      </c>
      <c r="AC54">
        <v>0</v>
      </c>
      <c r="AD54">
        <v>4</v>
      </c>
      <c r="AE54">
        <v>0</v>
      </c>
      <c r="AF54">
        <v>0</v>
      </c>
      <c r="AG54">
        <v>0</v>
      </c>
      <c r="AH54">
        <v>0</v>
      </c>
      <c r="AI54">
        <v>0</v>
      </c>
      <c r="AJ54">
        <v>0</v>
      </c>
      <c r="AK54">
        <v>0</v>
      </c>
      <c r="AL54">
        <v>0</v>
      </c>
      <c r="AM54">
        <v>0</v>
      </c>
      <c r="AN54">
        <v>0</v>
      </c>
      <c r="AO54">
        <v>0</v>
      </c>
      <c r="AP54">
        <v>0</v>
      </c>
      <c r="AQ54">
        <v>0</v>
      </c>
      <c r="AR54">
        <v>0</v>
      </c>
      <c r="AS54">
        <v>0</v>
      </c>
      <c r="AT54">
        <v>0</v>
      </c>
      <c r="AU54" t="s">
        <v>191</v>
      </c>
      <c r="AV54" t="s">
        <v>329</v>
      </c>
      <c r="AX54" t="s">
        <v>338</v>
      </c>
      <c r="AY54">
        <v>77494</v>
      </c>
      <c r="AZ54">
        <v>48157673102</v>
      </c>
      <c r="BA54" t="s">
        <v>330</v>
      </c>
      <c r="BB54" t="s">
        <v>285</v>
      </c>
      <c r="BC54">
        <v>160476</v>
      </c>
      <c r="BD54">
        <v>2935</v>
      </c>
      <c r="BE54" t="s">
        <v>287</v>
      </c>
      <c r="BF54" t="s">
        <v>287</v>
      </c>
      <c r="BG54" t="s">
        <v>287</v>
      </c>
    </row>
    <row r="55" spans="1:59" x14ac:dyDescent="0.3">
      <c r="A55">
        <v>154670</v>
      </c>
      <c r="B55">
        <v>16867822</v>
      </c>
      <c r="C55">
        <v>2019</v>
      </c>
      <c r="D55" s="67">
        <v>43491</v>
      </c>
      <c r="E55">
        <v>12</v>
      </c>
      <c r="F55" t="s">
        <v>294</v>
      </c>
      <c r="G55" t="s">
        <v>331</v>
      </c>
      <c r="H55" t="s">
        <v>332</v>
      </c>
      <c r="I55" t="s">
        <v>290</v>
      </c>
      <c r="J55">
        <v>29.733600639999999</v>
      </c>
      <c r="K55">
        <v>-95.772908839999999</v>
      </c>
      <c r="L55" t="s">
        <v>299</v>
      </c>
      <c r="M55" t="s">
        <v>280</v>
      </c>
      <c r="N55" t="s">
        <v>281</v>
      </c>
      <c r="O55" t="s">
        <v>282</v>
      </c>
      <c r="P55" t="s">
        <v>241</v>
      </c>
      <c r="Q55" t="s">
        <v>204</v>
      </c>
      <c r="R55" t="s">
        <v>297</v>
      </c>
      <c r="S55">
        <v>0</v>
      </c>
      <c r="T55">
        <v>0</v>
      </c>
      <c r="U55">
        <v>0</v>
      </c>
      <c r="V55">
        <v>1</v>
      </c>
      <c r="W55">
        <v>1</v>
      </c>
      <c r="X55">
        <v>2</v>
      </c>
      <c r="Y55">
        <v>0</v>
      </c>
      <c r="Z55">
        <v>0</v>
      </c>
      <c r="AA55">
        <v>0</v>
      </c>
      <c r="AB55">
        <v>0</v>
      </c>
      <c r="AC55">
        <v>1</v>
      </c>
      <c r="AD55">
        <v>2</v>
      </c>
      <c r="AE55">
        <v>1</v>
      </c>
      <c r="AF55">
        <v>0</v>
      </c>
      <c r="AG55">
        <v>0</v>
      </c>
      <c r="AH55">
        <v>0</v>
      </c>
      <c r="AI55">
        <v>0</v>
      </c>
      <c r="AJ55">
        <v>0</v>
      </c>
      <c r="AK55">
        <v>0</v>
      </c>
      <c r="AL55">
        <v>0</v>
      </c>
      <c r="AM55">
        <v>0</v>
      </c>
      <c r="AN55">
        <v>0</v>
      </c>
      <c r="AO55">
        <v>0</v>
      </c>
      <c r="AP55">
        <v>0</v>
      </c>
      <c r="AQ55">
        <v>0</v>
      </c>
      <c r="AR55">
        <v>0</v>
      </c>
      <c r="AS55">
        <v>0</v>
      </c>
      <c r="AT55">
        <v>0</v>
      </c>
      <c r="AU55" t="s">
        <v>191</v>
      </c>
      <c r="AV55" t="s">
        <v>329</v>
      </c>
      <c r="AX55" t="s">
        <v>338</v>
      </c>
      <c r="AY55">
        <v>77494</v>
      </c>
      <c r="AZ55">
        <v>48157673102</v>
      </c>
      <c r="BA55" t="s">
        <v>330</v>
      </c>
      <c r="BB55" t="s">
        <v>285</v>
      </c>
      <c r="BC55">
        <v>160476</v>
      </c>
      <c r="BD55">
        <v>2935</v>
      </c>
      <c r="BE55" t="s">
        <v>287</v>
      </c>
      <c r="BF55" t="s">
        <v>287</v>
      </c>
      <c r="BG55" t="s">
        <v>287</v>
      </c>
    </row>
    <row r="56" spans="1:59" x14ac:dyDescent="0.3">
      <c r="A56">
        <v>164524</v>
      </c>
      <c r="B56">
        <v>16913667</v>
      </c>
      <c r="C56">
        <v>2019</v>
      </c>
      <c r="D56" s="67">
        <v>43504</v>
      </c>
      <c r="E56">
        <v>19</v>
      </c>
      <c r="F56" t="s">
        <v>316</v>
      </c>
      <c r="G56" t="s">
        <v>331</v>
      </c>
      <c r="H56" t="s">
        <v>332</v>
      </c>
      <c r="I56" t="s">
        <v>278</v>
      </c>
      <c r="J56">
        <v>29.738476890000001</v>
      </c>
      <c r="K56">
        <v>-95.772967870000002</v>
      </c>
      <c r="L56" t="s">
        <v>279</v>
      </c>
      <c r="M56" t="s">
        <v>300</v>
      </c>
      <c r="N56" t="s">
        <v>293</v>
      </c>
      <c r="O56" t="s">
        <v>282</v>
      </c>
      <c r="P56" t="s">
        <v>283</v>
      </c>
      <c r="Q56" t="s">
        <v>204</v>
      </c>
      <c r="R56" t="s">
        <v>297</v>
      </c>
      <c r="S56">
        <v>0</v>
      </c>
      <c r="T56">
        <v>0</v>
      </c>
      <c r="U56">
        <v>0</v>
      </c>
      <c r="V56">
        <v>0</v>
      </c>
      <c r="W56">
        <v>0</v>
      </c>
      <c r="X56">
        <v>2</v>
      </c>
      <c r="Y56">
        <v>0</v>
      </c>
      <c r="Z56">
        <v>0</v>
      </c>
      <c r="AA56">
        <v>0</v>
      </c>
      <c r="AB56">
        <v>0</v>
      </c>
      <c r="AC56">
        <v>0</v>
      </c>
      <c r="AD56">
        <v>2</v>
      </c>
      <c r="AE56">
        <v>0</v>
      </c>
      <c r="AF56">
        <v>0</v>
      </c>
      <c r="AG56">
        <v>0</v>
      </c>
      <c r="AH56">
        <v>0</v>
      </c>
      <c r="AI56">
        <v>0</v>
      </c>
      <c r="AJ56">
        <v>0</v>
      </c>
      <c r="AK56">
        <v>0</v>
      </c>
      <c r="AL56">
        <v>0</v>
      </c>
      <c r="AM56">
        <v>0</v>
      </c>
      <c r="AN56">
        <v>0</v>
      </c>
      <c r="AO56">
        <v>0</v>
      </c>
      <c r="AP56">
        <v>0</v>
      </c>
      <c r="AQ56">
        <v>0</v>
      </c>
      <c r="AR56">
        <v>0</v>
      </c>
      <c r="AS56">
        <v>0</v>
      </c>
      <c r="AT56">
        <v>0</v>
      </c>
      <c r="AU56" t="s">
        <v>191</v>
      </c>
      <c r="AV56" t="s">
        <v>329</v>
      </c>
      <c r="AX56" t="s">
        <v>338</v>
      </c>
      <c r="AY56">
        <v>77494</v>
      </c>
      <c r="AZ56">
        <v>48157673102</v>
      </c>
      <c r="BA56" t="s">
        <v>330</v>
      </c>
      <c r="BB56" t="s">
        <v>285</v>
      </c>
      <c r="BC56">
        <v>160696</v>
      </c>
      <c r="BD56">
        <v>2935</v>
      </c>
      <c r="BE56" t="s">
        <v>287</v>
      </c>
      <c r="BF56" t="s">
        <v>287</v>
      </c>
      <c r="BG56" t="s">
        <v>287</v>
      </c>
    </row>
    <row r="57" spans="1:59" x14ac:dyDescent="0.3">
      <c r="A57">
        <v>165471</v>
      </c>
      <c r="B57">
        <v>16916802</v>
      </c>
      <c r="C57">
        <v>2019</v>
      </c>
      <c r="D57" s="67">
        <v>43518</v>
      </c>
      <c r="E57">
        <v>8</v>
      </c>
      <c r="F57" t="s">
        <v>316</v>
      </c>
      <c r="G57" t="s">
        <v>331</v>
      </c>
      <c r="H57" t="s">
        <v>332</v>
      </c>
      <c r="I57" t="s">
        <v>290</v>
      </c>
      <c r="J57">
        <v>29.740401850000001</v>
      </c>
      <c r="K57">
        <v>-95.772989460000005</v>
      </c>
      <c r="L57" t="s">
        <v>335</v>
      </c>
      <c r="M57" t="s">
        <v>280</v>
      </c>
      <c r="N57" t="s">
        <v>281</v>
      </c>
      <c r="O57" t="s">
        <v>282</v>
      </c>
      <c r="P57" t="s">
        <v>283</v>
      </c>
      <c r="Q57" t="s">
        <v>204</v>
      </c>
      <c r="R57" t="s">
        <v>297</v>
      </c>
      <c r="S57">
        <v>0</v>
      </c>
      <c r="T57">
        <v>0</v>
      </c>
      <c r="U57">
        <v>0</v>
      </c>
      <c r="V57">
        <v>0</v>
      </c>
      <c r="W57">
        <v>0</v>
      </c>
      <c r="X57">
        <v>2</v>
      </c>
      <c r="Y57">
        <v>0</v>
      </c>
      <c r="Z57">
        <v>0</v>
      </c>
      <c r="AA57">
        <v>0</v>
      </c>
      <c r="AB57">
        <v>0</v>
      </c>
      <c r="AC57">
        <v>0</v>
      </c>
      <c r="AD57">
        <v>2</v>
      </c>
      <c r="AE57">
        <v>0</v>
      </c>
      <c r="AF57">
        <v>0</v>
      </c>
      <c r="AG57">
        <v>0</v>
      </c>
      <c r="AH57">
        <v>0</v>
      </c>
      <c r="AI57">
        <v>0</v>
      </c>
      <c r="AJ57">
        <v>0</v>
      </c>
      <c r="AK57">
        <v>0</v>
      </c>
      <c r="AL57">
        <v>0</v>
      </c>
      <c r="AM57">
        <v>0</v>
      </c>
      <c r="AN57">
        <v>0</v>
      </c>
      <c r="AO57">
        <v>0</v>
      </c>
      <c r="AP57">
        <v>0</v>
      </c>
      <c r="AQ57">
        <v>0</v>
      </c>
      <c r="AR57">
        <v>0</v>
      </c>
      <c r="AS57">
        <v>0</v>
      </c>
      <c r="AT57">
        <v>0</v>
      </c>
      <c r="AU57" t="s">
        <v>191</v>
      </c>
      <c r="AV57" t="s">
        <v>329</v>
      </c>
      <c r="AX57" t="s">
        <v>338</v>
      </c>
      <c r="AY57">
        <v>77494</v>
      </c>
      <c r="AZ57">
        <v>48157673102</v>
      </c>
      <c r="BA57" t="s">
        <v>330</v>
      </c>
      <c r="BB57" t="s">
        <v>285</v>
      </c>
      <c r="BC57">
        <v>160696</v>
      </c>
      <c r="BD57">
        <v>2935</v>
      </c>
      <c r="BE57" t="s">
        <v>287</v>
      </c>
      <c r="BF57" t="s">
        <v>287</v>
      </c>
      <c r="BG57" t="s">
        <v>287</v>
      </c>
    </row>
    <row r="58" spans="1:59" x14ac:dyDescent="0.3">
      <c r="A58">
        <v>171413</v>
      </c>
      <c r="B58">
        <v>16943527</v>
      </c>
      <c r="C58">
        <v>2019</v>
      </c>
      <c r="D58" s="67">
        <v>43501</v>
      </c>
      <c r="E58">
        <v>7</v>
      </c>
      <c r="F58" t="s">
        <v>295</v>
      </c>
      <c r="G58" t="s">
        <v>331</v>
      </c>
      <c r="H58" t="s">
        <v>332</v>
      </c>
      <c r="I58" t="s">
        <v>290</v>
      </c>
      <c r="J58">
        <v>29.742283090000001</v>
      </c>
      <c r="K58">
        <v>-95.773014599999996</v>
      </c>
      <c r="L58" t="s">
        <v>279</v>
      </c>
      <c r="M58" t="s">
        <v>280</v>
      </c>
      <c r="N58" t="s">
        <v>281</v>
      </c>
      <c r="O58" t="s">
        <v>282</v>
      </c>
      <c r="P58" t="s">
        <v>283</v>
      </c>
      <c r="Q58" t="s">
        <v>204</v>
      </c>
      <c r="R58" t="s">
        <v>297</v>
      </c>
      <c r="S58">
        <v>0</v>
      </c>
      <c r="T58">
        <v>0</v>
      </c>
      <c r="U58">
        <v>0</v>
      </c>
      <c r="V58">
        <v>0</v>
      </c>
      <c r="W58">
        <v>0</v>
      </c>
      <c r="X58">
        <v>2</v>
      </c>
      <c r="Y58">
        <v>0</v>
      </c>
      <c r="Z58">
        <v>0</v>
      </c>
      <c r="AA58">
        <v>0</v>
      </c>
      <c r="AB58">
        <v>0</v>
      </c>
      <c r="AC58">
        <v>0</v>
      </c>
      <c r="AD58">
        <v>2</v>
      </c>
      <c r="AE58">
        <v>0</v>
      </c>
      <c r="AF58">
        <v>0</v>
      </c>
      <c r="AG58">
        <v>0</v>
      </c>
      <c r="AH58">
        <v>0</v>
      </c>
      <c r="AI58">
        <v>0</v>
      </c>
      <c r="AJ58">
        <v>0</v>
      </c>
      <c r="AK58">
        <v>0</v>
      </c>
      <c r="AL58">
        <v>0</v>
      </c>
      <c r="AM58">
        <v>0</v>
      </c>
      <c r="AN58">
        <v>0</v>
      </c>
      <c r="AO58">
        <v>0</v>
      </c>
      <c r="AP58">
        <v>0</v>
      </c>
      <c r="AQ58">
        <v>0</v>
      </c>
      <c r="AR58">
        <v>0</v>
      </c>
      <c r="AS58">
        <v>0</v>
      </c>
      <c r="AT58">
        <v>0</v>
      </c>
      <c r="AU58" t="s">
        <v>191</v>
      </c>
      <c r="AV58" t="s">
        <v>329</v>
      </c>
      <c r="AX58" t="s">
        <v>338</v>
      </c>
      <c r="AY58">
        <v>77494</v>
      </c>
      <c r="AZ58">
        <v>48157673102</v>
      </c>
      <c r="BA58" t="s">
        <v>330</v>
      </c>
      <c r="BB58" t="s">
        <v>285</v>
      </c>
      <c r="BC58">
        <v>160696</v>
      </c>
      <c r="BD58">
        <v>2935</v>
      </c>
      <c r="BE58" t="s">
        <v>287</v>
      </c>
      <c r="BF58" t="s">
        <v>287</v>
      </c>
      <c r="BG58" t="s">
        <v>287</v>
      </c>
    </row>
    <row r="59" spans="1:59" x14ac:dyDescent="0.3">
      <c r="A59">
        <v>182191</v>
      </c>
      <c r="B59">
        <v>16997635</v>
      </c>
      <c r="C59">
        <v>2019</v>
      </c>
      <c r="D59" s="67">
        <v>43557</v>
      </c>
      <c r="E59">
        <v>16</v>
      </c>
      <c r="F59" t="s">
        <v>295</v>
      </c>
      <c r="G59" t="s">
        <v>331</v>
      </c>
      <c r="H59" t="s">
        <v>332</v>
      </c>
      <c r="I59" t="s">
        <v>278</v>
      </c>
      <c r="J59">
        <v>29.737197649999999</v>
      </c>
      <c r="K59">
        <v>-95.772953610000002</v>
      </c>
      <c r="L59" t="s">
        <v>299</v>
      </c>
      <c r="M59" t="s">
        <v>280</v>
      </c>
      <c r="N59" t="s">
        <v>292</v>
      </c>
      <c r="O59" t="s">
        <v>282</v>
      </c>
      <c r="P59" t="s">
        <v>283</v>
      </c>
      <c r="Q59" t="s">
        <v>204</v>
      </c>
      <c r="R59" t="s">
        <v>297</v>
      </c>
      <c r="S59">
        <v>0</v>
      </c>
      <c r="T59">
        <v>0</v>
      </c>
      <c r="U59">
        <v>0</v>
      </c>
      <c r="V59">
        <v>0</v>
      </c>
      <c r="W59">
        <v>0</v>
      </c>
      <c r="X59">
        <v>2</v>
      </c>
      <c r="Y59">
        <v>0</v>
      </c>
      <c r="Z59">
        <v>0</v>
      </c>
      <c r="AA59">
        <v>0</v>
      </c>
      <c r="AB59">
        <v>0</v>
      </c>
      <c r="AC59">
        <v>0</v>
      </c>
      <c r="AD59">
        <v>2</v>
      </c>
      <c r="AE59">
        <v>0</v>
      </c>
      <c r="AF59">
        <v>0</v>
      </c>
      <c r="AG59">
        <v>0</v>
      </c>
      <c r="AH59">
        <v>0</v>
      </c>
      <c r="AI59">
        <v>0</v>
      </c>
      <c r="AJ59">
        <v>0</v>
      </c>
      <c r="AK59">
        <v>0</v>
      </c>
      <c r="AL59">
        <v>0</v>
      </c>
      <c r="AM59">
        <v>0</v>
      </c>
      <c r="AN59">
        <v>0</v>
      </c>
      <c r="AO59">
        <v>0</v>
      </c>
      <c r="AP59">
        <v>0</v>
      </c>
      <c r="AQ59">
        <v>0</v>
      </c>
      <c r="AR59">
        <v>0</v>
      </c>
      <c r="AS59">
        <v>0</v>
      </c>
      <c r="AT59">
        <v>0</v>
      </c>
      <c r="AU59" t="s">
        <v>191</v>
      </c>
      <c r="AV59" t="s">
        <v>329</v>
      </c>
      <c r="AX59" t="s">
        <v>338</v>
      </c>
      <c r="AY59">
        <v>77494</v>
      </c>
      <c r="AZ59">
        <v>48157673102</v>
      </c>
      <c r="BA59" t="s">
        <v>330</v>
      </c>
      <c r="BB59" t="s">
        <v>285</v>
      </c>
      <c r="BC59">
        <v>160476</v>
      </c>
      <c r="BD59">
        <v>2935</v>
      </c>
      <c r="BE59" t="s">
        <v>287</v>
      </c>
      <c r="BF59" t="s">
        <v>287</v>
      </c>
      <c r="BG59" t="s">
        <v>287</v>
      </c>
    </row>
    <row r="60" spans="1:59" x14ac:dyDescent="0.3">
      <c r="A60">
        <v>186260</v>
      </c>
      <c r="B60">
        <v>17016372</v>
      </c>
      <c r="C60">
        <v>2019</v>
      </c>
      <c r="D60" s="67">
        <v>43560</v>
      </c>
      <c r="E60">
        <v>14</v>
      </c>
      <c r="F60" t="s">
        <v>316</v>
      </c>
      <c r="G60" t="s">
        <v>331</v>
      </c>
      <c r="H60" t="s">
        <v>332</v>
      </c>
      <c r="I60" t="s">
        <v>290</v>
      </c>
      <c r="J60">
        <v>29.742482070000001</v>
      </c>
      <c r="K60">
        <v>-95.773017830000001</v>
      </c>
      <c r="L60" t="s">
        <v>279</v>
      </c>
      <c r="M60" t="s">
        <v>280</v>
      </c>
      <c r="N60" t="s">
        <v>292</v>
      </c>
      <c r="O60" t="s">
        <v>282</v>
      </c>
      <c r="P60" t="s">
        <v>283</v>
      </c>
      <c r="Q60" t="s">
        <v>204</v>
      </c>
      <c r="R60" t="s">
        <v>297</v>
      </c>
      <c r="S60">
        <v>0</v>
      </c>
      <c r="T60">
        <v>0</v>
      </c>
      <c r="U60">
        <v>0</v>
      </c>
      <c r="V60">
        <v>0</v>
      </c>
      <c r="W60">
        <v>0</v>
      </c>
      <c r="X60">
        <v>4</v>
      </c>
      <c r="Y60">
        <v>0</v>
      </c>
      <c r="Z60">
        <v>0</v>
      </c>
      <c r="AA60">
        <v>0</v>
      </c>
      <c r="AB60">
        <v>0</v>
      </c>
      <c r="AC60">
        <v>0</v>
      </c>
      <c r="AD60">
        <v>4</v>
      </c>
      <c r="AE60">
        <v>0</v>
      </c>
      <c r="AF60">
        <v>0</v>
      </c>
      <c r="AG60">
        <v>0</v>
      </c>
      <c r="AH60">
        <v>0</v>
      </c>
      <c r="AI60">
        <v>0</v>
      </c>
      <c r="AJ60">
        <v>0</v>
      </c>
      <c r="AK60">
        <v>0</v>
      </c>
      <c r="AL60">
        <v>0</v>
      </c>
      <c r="AM60">
        <v>0</v>
      </c>
      <c r="AN60">
        <v>0</v>
      </c>
      <c r="AO60">
        <v>0</v>
      </c>
      <c r="AP60">
        <v>0</v>
      </c>
      <c r="AQ60">
        <v>0</v>
      </c>
      <c r="AR60">
        <v>0</v>
      </c>
      <c r="AS60">
        <v>0</v>
      </c>
      <c r="AT60">
        <v>0</v>
      </c>
      <c r="AU60" t="s">
        <v>191</v>
      </c>
      <c r="AV60" t="s">
        <v>329</v>
      </c>
      <c r="AX60" t="s">
        <v>338</v>
      </c>
      <c r="AY60">
        <v>77494</v>
      </c>
      <c r="AZ60">
        <v>48157673102</v>
      </c>
      <c r="BA60" t="s">
        <v>330</v>
      </c>
      <c r="BB60" t="s">
        <v>285</v>
      </c>
      <c r="BC60">
        <v>160696</v>
      </c>
      <c r="BD60">
        <v>2935</v>
      </c>
      <c r="BE60" t="s">
        <v>287</v>
      </c>
      <c r="BF60" t="s">
        <v>287</v>
      </c>
      <c r="BG60" t="s">
        <v>287</v>
      </c>
    </row>
    <row r="61" spans="1:59" x14ac:dyDescent="0.3">
      <c r="A61">
        <v>188756</v>
      </c>
      <c r="B61">
        <v>17027772</v>
      </c>
      <c r="C61">
        <v>2019</v>
      </c>
      <c r="D61" s="67">
        <v>43570</v>
      </c>
      <c r="E61">
        <v>16</v>
      </c>
      <c r="F61" t="s">
        <v>303</v>
      </c>
      <c r="G61" t="s">
        <v>331</v>
      </c>
      <c r="H61" t="s">
        <v>332</v>
      </c>
      <c r="I61" t="s">
        <v>278</v>
      </c>
      <c r="J61">
        <v>29.73416173</v>
      </c>
      <c r="K61">
        <v>-95.772917419999999</v>
      </c>
      <c r="L61" t="s">
        <v>279</v>
      </c>
      <c r="M61" t="s">
        <v>280</v>
      </c>
      <c r="N61" t="s">
        <v>281</v>
      </c>
      <c r="O61" t="s">
        <v>282</v>
      </c>
      <c r="P61" t="s">
        <v>317</v>
      </c>
      <c r="Q61" t="s">
        <v>204</v>
      </c>
      <c r="R61" t="s">
        <v>297</v>
      </c>
      <c r="S61">
        <v>0</v>
      </c>
      <c r="T61">
        <v>0</v>
      </c>
      <c r="U61">
        <v>2</v>
      </c>
      <c r="V61">
        <v>0</v>
      </c>
      <c r="W61">
        <v>2</v>
      </c>
      <c r="X61">
        <v>2</v>
      </c>
      <c r="Y61">
        <v>0</v>
      </c>
      <c r="Z61">
        <v>0</v>
      </c>
      <c r="AA61">
        <v>0</v>
      </c>
      <c r="AB61">
        <v>2</v>
      </c>
      <c r="AC61">
        <v>0</v>
      </c>
      <c r="AD61">
        <v>2</v>
      </c>
      <c r="AE61">
        <v>2</v>
      </c>
      <c r="AF61">
        <v>0</v>
      </c>
      <c r="AG61">
        <v>0</v>
      </c>
      <c r="AH61">
        <v>0</v>
      </c>
      <c r="AI61">
        <v>0</v>
      </c>
      <c r="AJ61">
        <v>0</v>
      </c>
      <c r="AK61">
        <v>0</v>
      </c>
      <c r="AL61">
        <v>0</v>
      </c>
      <c r="AM61">
        <v>0</v>
      </c>
      <c r="AN61">
        <v>0</v>
      </c>
      <c r="AO61">
        <v>0</v>
      </c>
      <c r="AP61">
        <v>0</v>
      </c>
      <c r="AQ61">
        <v>0</v>
      </c>
      <c r="AR61">
        <v>0</v>
      </c>
      <c r="AS61">
        <v>0</v>
      </c>
      <c r="AT61">
        <v>0</v>
      </c>
      <c r="AU61" t="s">
        <v>191</v>
      </c>
      <c r="AV61" t="s">
        <v>329</v>
      </c>
      <c r="AX61" t="s">
        <v>338</v>
      </c>
      <c r="AY61">
        <v>77494</v>
      </c>
      <c r="AZ61">
        <v>48157673102</v>
      </c>
      <c r="BA61" t="s">
        <v>330</v>
      </c>
      <c r="BB61" t="s">
        <v>285</v>
      </c>
      <c r="BC61">
        <v>160476</v>
      </c>
      <c r="BD61">
        <v>2935</v>
      </c>
      <c r="BE61" t="s">
        <v>287</v>
      </c>
      <c r="BF61" t="s">
        <v>287</v>
      </c>
      <c r="BG61" t="s">
        <v>287</v>
      </c>
    </row>
    <row r="62" spans="1:59" x14ac:dyDescent="0.3">
      <c r="A62">
        <v>192612</v>
      </c>
      <c r="B62">
        <v>17045700</v>
      </c>
      <c r="C62">
        <v>2019</v>
      </c>
      <c r="D62" s="67">
        <v>43580</v>
      </c>
      <c r="E62">
        <v>17</v>
      </c>
      <c r="F62" t="s">
        <v>288</v>
      </c>
      <c r="G62" t="s">
        <v>331</v>
      </c>
      <c r="H62" t="s">
        <v>332</v>
      </c>
      <c r="I62" t="s">
        <v>290</v>
      </c>
      <c r="J62">
        <v>29.743112450000002</v>
      </c>
      <c r="K62">
        <v>-95.773028049999994</v>
      </c>
      <c r="L62" t="s">
        <v>279</v>
      </c>
      <c r="M62" t="s">
        <v>280</v>
      </c>
      <c r="N62" t="s">
        <v>281</v>
      </c>
      <c r="O62" t="s">
        <v>282</v>
      </c>
      <c r="P62" t="s">
        <v>283</v>
      </c>
      <c r="Q62" t="s">
        <v>204</v>
      </c>
      <c r="R62" t="s">
        <v>297</v>
      </c>
      <c r="S62">
        <v>0</v>
      </c>
      <c r="T62">
        <v>0</v>
      </c>
      <c r="U62">
        <v>0</v>
      </c>
      <c r="V62">
        <v>0</v>
      </c>
      <c r="W62">
        <v>0</v>
      </c>
      <c r="X62">
        <v>2</v>
      </c>
      <c r="Y62">
        <v>0</v>
      </c>
      <c r="Z62">
        <v>0</v>
      </c>
      <c r="AA62">
        <v>0</v>
      </c>
      <c r="AB62">
        <v>0</v>
      </c>
      <c r="AC62">
        <v>0</v>
      </c>
      <c r="AD62">
        <v>2</v>
      </c>
      <c r="AE62">
        <v>0</v>
      </c>
      <c r="AF62">
        <v>0</v>
      </c>
      <c r="AG62">
        <v>0</v>
      </c>
      <c r="AH62">
        <v>0</v>
      </c>
      <c r="AI62">
        <v>0</v>
      </c>
      <c r="AJ62">
        <v>0</v>
      </c>
      <c r="AK62">
        <v>0</v>
      </c>
      <c r="AL62">
        <v>0</v>
      </c>
      <c r="AM62">
        <v>0</v>
      </c>
      <c r="AN62">
        <v>0</v>
      </c>
      <c r="AO62">
        <v>0</v>
      </c>
      <c r="AP62">
        <v>0</v>
      </c>
      <c r="AQ62">
        <v>0</v>
      </c>
      <c r="AR62">
        <v>0</v>
      </c>
      <c r="AS62">
        <v>0</v>
      </c>
      <c r="AT62">
        <v>0</v>
      </c>
      <c r="AU62" t="s">
        <v>191</v>
      </c>
      <c r="AV62" t="s">
        <v>329</v>
      </c>
      <c r="AX62" t="s">
        <v>338</v>
      </c>
      <c r="AY62">
        <v>77494</v>
      </c>
      <c r="AZ62">
        <v>48157673102</v>
      </c>
      <c r="BA62" t="s">
        <v>330</v>
      </c>
      <c r="BB62" t="s">
        <v>285</v>
      </c>
      <c r="BC62">
        <v>160696</v>
      </c>
      <c r="BD62">
        <v>2935</v>
      </c>
      <c r="BE62" t="s">
        <v>287</v>
      </c>
      <c r="BF62" t="s">
        <v>287</v>
      </c>
      <c r="BG62" t="s">
        <v>287</v>
      </c>
    </row>
    <row r="63" spans="1:59" x14ac:dyDescent="0.3">
      <c r="A63">
        <v>197933</v>
      </c>
      <c r="B63">
        <v>17070068</v>
      </c>
      <c r="C63">
        <v>2019</v>
      </c>
      <c r="D63" s="67">
        <v>43598</v>
      </c>
      <c r="E63">
        <v>15</v>
      </c>
      <c r="F63" t="s">
        <v>303</v>
      </c>
      <c r="G63" t="s">
        <v>331</v>
      </c>
      <c r="H63" t="s">
        <v>332</v>
      </c>
      <c r="I63" t="s">
        <v>278</v>
      </c>
      <c r="J63">
        <v>29.73772803</v>
      </c>
      <c r="K63">
        <v>-95.77295977</v>
      </c>
      <c r="L63" t="s">
        <v>279</v>
      </c>
      <c r="M63" t="s">
        <v>280</v>
      </c>
      <c r="N63" t="s">
        <v>292</v>
      </c>
      <c r="O63" t="s">
        <v>282</v>
      </c>
      <c r="P63" t="s">
        <v>283</v>
      </c>
      <c r="Q63" t="s">
        <v>204</v>
      </c>
      <c r="R63" t="s">
        <v>297</v>
      </c>
      <c r="S63">
        <v>0</v>
      </c>
      <c r="T63">
        <v>0</v>
      </c>
      <c r="U63">
        <v>0</v>
      </c>
      <c r="V63">
        <v>0</v>
      </c>
      <c r="W63">
        <v>0</v>
      </c>
      <c r="X63">
        <v>9</v>
      </c>
      <c r="Y63">
        <v>0</v>
      </c>
      <c r="Z63">
        <v>0</v>
      </c>
      <c r="AA63">
        <v>0</v>
      </c>
      <c r="AB63">
        <v>0</v>
      </c>
      <c r="AC63">
        <v>0</v>
      </c>
      <c r="AD63">
        <v>9</v>
      </c>
      <c r="AE63">
        <v>0</v>
      </c>
      <c r="AF63">
        <v>0</v>
      </c>
      <c r="AG63">
        <v>0</v>
      </c>
      <c r="AH63">
        <v>0</v>
      </c>
      <c r="AI63">
        <v>0</v>
      </c>
      <c r="AJ63">
        <v>0</v>
      </c>
      <c r="AK63">
        <v>0</v>
      </c>
      <c r="AL63">
        <v>0</v>
      </c>
      <c r="AM63">
        <v>0</v>
      </c>
      <c r="AN63">
        <v>0</v>
      </c>
      <c r="AO63">
        <v>0</v>
      </c>
      <c r="AP63">
        <v>0</v>
      </c>
      <c r="AQ63">
        <v>0</v>
      </c>
      <c r="AR63">
        <v>0</v>
      </c>
      <c r="AS63">
        <v>0</v>
      </c>
      <c r="AT63">
        <v>0</v>
      </c>
      <c r="AU63" t="s">
        <v>191</v>
      </c>
      <c r="AV63" t="s">
        <v>329</v>
      </c>
      <c r="AX63" t="s">
        <v>338</v>
      </c>
      <c r="AY63">
        <v>77494</v>
      </c>
      <c r="AZ63">
        <v>48157673102</v>
      </c>
      <c r="BA63" t="s">
        <v>330</v>
      </c>
      <c r="BB63" t="s">
        <v>285</v>
      </c>
      <c r="BC63">
        <v>160476</v>
      </c>
      <c r="BD63">
        <v>2935</v>
      </c>
      <c r="BE63" t="s">
        <v>287</v>
      </c>
      <c r="BF63" t="s">
        <v>287</v>
      </c>
      <c r="BG63" t="s">
        <v>287</v>
      </c>
    </row>
    <row r="64" spans="1:59" x14ac:dyDescent="0.3">
      <c r="A64">
        <v>202284</v>
      </c>
      <c r="B64">
        <v>17089773</v>
      </c>
      <c r="C64">
        <v>2019</v>
      </c>
      <c r="D64" s="67">
        <v>43600</v>
      </c>
      <c r="E64">
        <v>18</v>
      </c>
      <c r="F64" t="s">
        <v>276</v>
      </c>
      <c r="G64" t="s">
        <v>331</v>
      </c>
      <c r="H64" t="s">
        <v>332</v>
      </c>
      <c r="I64" t="s">
        <v>290</v>
      </c>
      <c r="J64">
        <v>29.738078739999999</v>
      </c>
      <c r="K64">
        <v>-95.772963649999994</v>
      </c>
      <c r="L64" t="s">
        <v>279</v>
      </c>
      <c r="M64" t="s">
        <v>280</v>
      </c>
      <c r="N64" t="s">
        <v>281</v>
      </c>
      <c r="O64" t="s">
        <v>282</v>
      </c>
      <c r="P64" t="s">
        <v>241</v>
      </c>
      <c r="Q64" t="s">
        <v>204</v>
      </c>
      <c r="R64" t="s">
        <v>297</v>
      </c>
      <c r="S64">
        <v>0</v>
      </c>
      <c r="T64">
        <v>0</v>
      </c>
      <c r="U64">
        <v>0</v>
      </c>
      <c r="V64">
        <v>1</v>
      </c>
      <c r="W64">
        <v>1</v>
      </c>
      <c r="X64">
        <v>0</v>
      </c>
      <c r="Y64">
        <v>1</v>
      </c>
      <c r="Z64">
        <v>0</v>
      </c>
      <c r="AA64">
        <v>0</v>
      </c>
      <c r="AB64">
        <v>0</v>
      </c>
      <c r="AC64">
        <v>1</v>
      </c>
      <c r="AD64">
        <v>0</v>
      </c>
      <c r="AE64">
        <v>1</v>
      </c>
      <c r="AF64">
        <v>1</v>
      </c>
      <c r="AG64">
        <v>0</v>
      </c>
      <c r="AH64">
        <v>0</v>
      </c>
      <c r="AI64">
        <v>0</v>
      </c>
      <c r="AJ64">
        <v>0</v>
      </c>
      <c r="AK64">
        <v>0</v>
      </c>
      <c r="AL64">
        <v>0</v>
      </c>
      <c r="AM64">
        <v>0</v>
      </c>
      <c r="AN64">
        <v>0</v>
      </c>
      <c r="AO64">
        <v>0</v>
      </c>
      <c r="AP64">
        <v>0</v>
      </c>
      <c r="AQ64">
        <v>0</v>
      </c>
      <c r="AR64">
        <v>0</v>
      </c>
      <c r="AS64">
        <v>0</v>
      </c>
      <c r="AT64">
        <v>0</v>
      </c>
      <c r="AU64" t="s">
        <v>191</v>
      </c>
      <c r="AV64" t="s">
        <v>329</v>
      </c>
      <c r="AX64" t="s">
        <v>338</v>
      </c>
      <c r="AY64">
        <v>77494</v>
      </c>
      <c r="AZ64">
        <v>48157673102</v>
      </c>
      <c r="BA64" t="s">
        <v>330</v>
      </c>
      <c r="BB64" t="s">
        <v>285</v>
      </c>
      <c r="BC64">
        <v>160476</v>
      </c>
      <c r="BD64">
        <v>2935</v>
      </c>
      <c r="BE64" t="s">
        <v>287</v>
      </c>
      <c r="BF64" t="s">
        <v>287</v>
      </c>
      <c r="BG64" t="s">
        <v>287</v>
      </c>
    </row>
    <row r="65" spans="1:59" x14ac:dyDescent="0.3">
      <c r="A65">
        <v>204350</v>
      </c>
      <c r="B65">
        <v>17099438</v>
      </c>
      <c r="C65">
        <v>2019</v>
      </c>
      <c r="D65" s="67">
        <v>43608</v>
      </c>
      <c r="E65">
        <v>14</v>
      </c>
      <c r="F65" t="s">
        <v>288</v>
      </c>
      <c r="G65" t="s">
        <v>331</v>
      </c>
      <c r="H65" t="s">
        <v>332</v>
      </c>
      <c r="I65" t="s">
        <v>290</v>
      </c>
      <c r="J65">
        <v>29.743769289999999</v>
      </c>
      <c r="K65">
        <v>-95.773033100000006</v>
      </c>
      <c r="L65" t="s">
        <v>279</v>
      </c>
      <c r="M65" t="s">
        <v>280</v>
      </c>
      <c r="N65" t="s">
        <v>281</v>
      </c>
      <c r="O65" t="s">
        <v>282</v>
      </c>
      <c r="P65" t="s">
        <v>283</v>
      </c>
      <c r="Q65" t="s">
        <v>204</v>
      </c>
      <c r="R65" t="s">
        <v>297</v>
      </c>
      <c r="S65">
        <v>0</v>
      </c>
      <c r="T65">
        <v>0</v>
      </c>
      <c r="U65">
        <v>0</v>
      </c>
      <c r="V65">
        <v>0</v>
      </c>
      <c r="W65">
        <v>0</v>
      </c>
      <c r="X65">
        <v>2</v>
      </c>
      <c r="Y65">
        <v>0</v>
      </c>
      <c r="Z65">
        <v>0</v>
      </c>
      <c r="AA65">
        <v>0</v>
      </c>
      <c r="AB65">
        <v>0</v>
      </c>
      <c r="AC65">
        <v>0</v>
      </c>
      <c r="AD65">
        <v>2</v>
      </c>
      <c r="AE65">
        <v>0</v>
      </c>
      <c r="AF65">
        <v>0</v>
      </c>
      <c r="AG65">
        <v>0</v>
      </c>
      <c r="AH65">
        <v>0</v>
      </c>
      <c r="AI65">
        <v>0</v>
      </c>
      <c r="AJ65">
        <v>0</v>
      </c>
      <c r="AK65">
        <v>0</v>
      </c>
      <c r="AL65">
        <v>0</v>
      </c>
      <c r="AM65">
        <v>0</v>
      </c>
      <c r="AN65">
        <v>0</v>
      </c>
      <c r="AO65">
        <v>0</v>
      </c>
      <c r="AP65">
        <v>0</v>
      </c>
      <c r="AQ65">
        <v>0</v>
      </c>
      <c r="AR65">
        <v>0</v>
      </c>
      <c r="AS65">
        <v>0</v>
      </c>
      <c r="AT65">
        <v>0</v>
      </c>
      <c r="AU65" t="s">
        <v>191</v>
      </c>
      <c r="AV65" t="s">
        <v>329</v>
      </c>
      <c r="AX65" t="s">
        <v>338</v>
      </c>
      <c r="AY65">
        <v>77494</v>
      </c>
      <c r="AZ65">
        <v>48157673102</v>
      </c>
      <c r="BA65" t="s">
        <v>330</v>
      </c>
      <c r="BB65" t="s">
        <v>285</v>
      </c>
      <c r="BC65">
        <v>160696</v>
      </c>
      <c r="BD65">
        <v>2935</v>
      </c>
      <c r="BE65" t="s">
        <v>287</v>
      </c>
      <c r="BF65" t="s">
        <v>287</v>
      </c>
      <c r="BG65" t="s">
        <v>287</v>
      </c>
    </row>
    <row r="66" spans="1:59" x14ac:dyDescent="0.3">
      <c r="A66">
        <v>206452</v>
      </c>
      <c r="B66">
        <v>17110807</v>
      </c>
      <c r="C66">
        <v>2019</v>
      </c>
      <c r="D66" s="67">
        <v>43621</v>
      </c>
      <c r="E66">
        <v>7</v>
      </c>
      <c r="F66" t="s">
        <v>276</v>
      </c>
      <c r="G66" t="s">
        <v>331</v>
      </c>
      <c r="H66" t="s">
        <v>332</v>
      </c>
      <c r="I66" t="s">
        <v>278</v>
      </c>
      <c r="J66">
        <v>29.744037670000001</v>
      </c>
      <c r="K66">
        <v>-95.773033580000003</v>
      </c>
      <c r="L66" t="s">
        <v>304</v>
      </c>
      <c r="M66" t="s">
        <v>280</v>
      </c>
      <c r="N66" t="s">
        <v>308</v>
      </c>
      <c r="O66" t="s">
        <v>282</v>
      </c>
      <c r="P66" t="s">
        <v>283</v>
      </c>
      <c r="Q66" t="s">
        <v>203</v>
      </c>
      <c r="R66" t="s">
        <v>333</v>
      </c>
      <c r="S66">
        <v>0</v>
      </c>
      <c r="T66">
        <v>0</v>
      </c>
      <c r="U66">
        <v>0</v>
      </c>
      <c r="V66">
        <v>0</v>
      </c>
      <c r="W66">
        <v>0</v>
      </c>
      <c r="X66">
        <v>2</v>
      </c>
      <c r="Y66">
        <v>0</v>
      </c>
      <c r="Z66">
        <v>0</v>
      </c>
      <c r="AA66">
        <v>0</v>
      </c>
      <c r="AB66">
        <v>0</v>
      </c>
      <c r="AC66">
        <v>0</v>
      </c>
      <c r="AD66">
        <v>2</v>
      </c>
      <c r="AE66">
        <v>0</v>
      </c>
      <c r="AF66">
        <v>0</v>
      </c>
      <c r="AG66">
        <v>0</v>
      </c>
      <c r="AH66">
        <v>0</v>
      </c>
      <c r="AI66">
        <v>0</v>
      </c>
      <c r="AJ66">
        <v>0</v>
      </c>
      <c r="AK66">
        <v>0</v>
      </c>
      <c r="AL66">
        <v>0</v>
      </c>
      <c r="AM66">
        <v>0</v>
      </c>
      <c r="AN66">
        <v>0</v>
      </c>
      <c r="AO66">
        <v>0</v>
      </c>
      <c r="AP66">
        <v>0</v>
      </c>
      <c r="AQ66">
        <v>0</v>
      </c>
      <c r="AR66">
        <v>0</v>
      </c>
      <c r="AS66">
        <v>0</v>
      </c>
      <c r="AT66">
        <v>0</v>
      </c>
      <c r="AU66" t="s">
        <v>191</v>
      </c>
      <c r="AV66" t="s">
        <v>329</v>
      </c>
      <c r="AY66">
        <v>77494</v>
      </c>
      <c r="AZ66">
        <v>48157673102</v>
      </c>
      <c r="BA66" t="s">
        <v>330</v>
      </c>
      <c r="BB66" t="s">
        <v>285</v>
      </c>
      <c r="BC66">
        <v>160916</v>
      </c>
      <c r="BD66">
        <v>2935</v>
      </c>
      <c r="BE66" t="s">
        <v>287</v>
      </c>
      <c r="BF66" t="s">
        <v>287</v>
      </c>
      <c r="BG66" t="s">
        <v>287</v>
      </c>
    </row>
    <row r="67" spans="1:59" x14ac:dyDescent="0.3">
      <c r="A67">
        <v>207223</v>
      </c>
      <c r="B67">
        <v>17114555</v>
      </c>
      <c r="C67">
        <v>2019</v>
      </c>
      <c r="D67" s="67">
        <v>43623</v>
      </c>
      <c r="E67">
        <v>16</v>
      </c>
      <c r="F67" t="s">
        <v>316</v>
      </c>
      <c r="G67" t="s">
        <v>331</v>
      </c>
      <c r="H67" t="s">
        <v>332</v>
      </c>
      <c r="I67" t="s">
        <v>290</v>
      </c>
      <c r="J67">
        <v>29.743483059999999</v>
      </c>
      <c r="K67">
        <v>-95.77303259</v>
      </c>
      <c r="L67" t="s">
        <v>279</v>
      </c>
      <c r="M67" t="s">
        <v>280</v>
      </c>
      <c r="N67" t="s">
        <v>281</v>
      </c>
      <c r="O67" t="s">
        <v>282</v>
      </c>
      <c r="P67" t="s">
        <v>283</v>
      </c>
      <c r="Q67" t="s">
        <v>204</v>
      </c>
      <c r="R67" t="s">
        <v>297</v>
      </c>
      <c r="S67">
        <v>0</v>
      </c>
      <c r="T67">
        <v>0</v>
      </c>
      <c r="U67">
        <v>0</v>
      </c>
      <c r="V67">
        <v>0</v>
      </c>
      <c r="W67">
        <v>0</v>
      </c>
      <c r="X67">
        <v>4</v>
      </c>
      <c r="Y67">
        <v>0</v>
      </c>
      <c r="Z67">
        <v>0</v>
      </c>
      <c r="AA67">
        <v>0</v>
      </c>
      <c r="AB67">
        <v>0</v>
      </c>
      <c r="AC67">
        <v>0</v>
      </c>
      <c r="AD67">
        <v>4</v>
      </c>
      <c r="AE67">
        <v>0</v>
      </c>
      <c r="AF67">
        <v>0</v>
      </c>
      <c r="AG67">
        <v>0</v>
      </c>
      <c r="AH67">
        <v>0</v>
      </c>
      <c r="AI67">
        <v>0</v>
      </c>
      <c r="AJ67">
        <v>0</v>
      </c>
      <c r="AK67">
        <v>0</v>
      </c>
      <c r="AL67">
        <v>0</v>
      </c>
      <c r="AM67">
        <v>0</v>
      </c>
      <c r="AN67">
        <v>0</v>
      </c>
      <c r="AO67">
        <v>0</v>
      </c>
      <c r="AP67">
        <v>0</v>
      </c>
      <c r="AQ67">
        <v>0</v>
      </c>
      <c r="AR67">
        <v>0</v>
      </c>
      <c r="AS67">
        <v>0</v>
      </c>
      <c r="AT67">
        <v>0</v>
      </c>
      <c r="AU67" t="s">
        <v>191</v>
      </c>
      <c r="AV67" t="s">
        <v>329</v>
      </c>
      <c r="AX67" t="s">
        <v>338</v>
      </c>
      <c r="AY67">
        <v>77494</v>
      </c>
      <c r="AZ67">
        <v>48157673102</v>
      </c>
      <c r="BA67" t="s">
        <v>330</v>
      </c>
      <c r="BB67" t="s">
        <v>285</v>
      </c>
      <c r="BC67">
        <v>160696</v>
      </c>
      <c r="BD67">
        <v>2935</v>
      </c>
      <c r="BE67" t="s">
        <v>287</v>
      </c>
      <c r="BF67" t="s">
        <v>287</v>
      </c>
      <c r="BG67" t="s">
        <v>287</v>
      </c>
    </row>
    <row r="68" spans="1:59" x14ac:dyDescent="0.3">
      <c r="A68">
        <v>213323</v>
      </c>
      <c r="B68">
        <v>17143336</v>
      </c>
      <c r="C68">
        <v>2019</v>
      </c>
      <c r="D68" s="67">
        <v>43631</v>
      </c>
      <c r="E68">
        <v>15</v>
      </c>
      <c r="F68" t="s">
        <v>294</v>
      </c>
      <c r="G68" t="s">
        <v>331</v>
      </c>
      <c r="H68" t="s">
        <v>332</v>
      </c>
      <c r="I68" t="s">
        <v>278</v>
      </c>
      <c r="J68">
        <v>29.74382258</v>
      </c>
      <c r="K68">
        <v>-95.7730332</v>
      </c>
      <c r="L68" t="s">
        <v>279</v>
      </c>
      <c r="M68" t="s">
        <v>280</v>
      </c>
      <c r="N68" t="s">
        <v>281</v>
      </c>
      <c r="O68" t="s">
        <v>282</v>
      </c>
      <c r="P68" t="s">
        <v>283</v>
      </c>
      <c r="Q68" t="s">
        <v>204</v>
      </c>
      <c r="R68" t="s">
        <v>297</v>
      </c>
      <c r="S68">
        <v>0</v>
      </c>
      <c r="T68">
        <v>0</v>
      </c>
      <c r="U68">
        <v>0</v>
      </c>
      <c r="V68">
        <v>0</v>
      </c>
      <c r="W68">
        <v>0</v>
      </c>
      <c r="X68">
        <v>5</v>
      </c>
      <c r="Y68">
        <v>0</v>
      </c>
      <c r="Z68">
        <v>0</v>
      </c>
      <c r="AA68">
        <v>0</v>
      </c>
      <c r="AB68">
        <v>0</v>
      </c>
      <c r="AC68">
        <v>0</v>
      </c>
      <c r="AD68">
        <v>5</v>
      </c>
      <c r="AE68">
        <v>0</v>
      </c>
      <c r="AF68">
        <v>0</v>
      </c>
      <c r="AG68">
        <v>0</v>
      </c>
      <c r="AH68">
        <v>0</v>
      </c>
      <c r="AI68">
        <v>0</v>
      </c>
      <c r="AJ68">
        <v>0</v>
      </c>
      <c r="AK68">
        <v>0</v>
      </c>
      <c r="AL68">
        <v>0</v>
      </c>
      <c r="AM68">
        <v>0</v>
      </c>
      <c r="AN68">
        <v>0</v>
      </c>
      <c r="AO68">
        <v>0</v>
      </c>
      <c r="AP68">
        <v>0</v>
      </c>
      <c r="AQ68">
        <v>0</v>
      </c>
      <c r="AR68">
        <v>0</v>
      </c>
      <c r="AS68">
        <v>0</v>
      </c>
      <c r="AT68">
        <v>0</v>
      </c>
      <c r="AU68" t="s">
        <v>191</v>
      </c>
      <c r="AV68" t="s">
        <v>329</v>
      </c>
      <c r="AX68" t="s">
        <v>338</v>
      </c>
      <c r="AY68">
        <v>77494</v>
      </c>
      <c r="AZ68">
        <v>48157673102</v>
      </c>
      <c r="BA68" t="s">
        <v>330</v>
      </c>
      <c r="BB68" t="s">
        <v>285</v>
      </c>
      <c r="BC68">
        <v>160696</v>
      </c>
      <c r="BD68">
        <v>2935</v>
      </c>
      <c r="BE68" t="s">
        <v>287</v>
      </c>
      <c r="BF68" t="s">
        <v>287</v>
      </c>
      <c r="BG68" t="s">
        <v>287</v>
      </c>
    </row>
    <row r="69" spans="1:59" x14ac:dyDescent="0.3">
      <c r="A69">
        <v>216463</v>
      </c>
      <c r="B69">
        <v>17156044</v>
      </c>
      <c r="C69">
        <v>2019</v>
      </c>
      <c r="D69" s="67">
        <v>43644</v>
      </c>
      <c r="E69">
        <v>7</v>
      </c>
      <c r="F69" t="s">
        <v>316</v>
      </c>
      <c r="G69" t="s">
        <v>331</v>
      </c>
      <c r="H69" t="s">
        <v>332</v>
      </c>
      <c r="I69" t="s">
        <v>296</v>
      </c>
      <c r="J69">
        <v>29.736629489999999</v>
      </c>
      <c r="K69">
        <v>-95.772947000000002</v>
      </c>
      <c r="L69" t="s">
        <v>299</v>
      </c>
      <c r="M69" t="s">
        <v>280</v>
      </c>
      <c r="N69" t="s">
        <v>281</v>
      </c>
      <c r="O69" t="s">
        <v>282</v>
      </c>
      <c r="P69" t="s">
        <v>283</v>
      </c>
      <c r="Q69" t="s">
        <v>204</v>
      </c>
      <c r="R69" t="s">
        <v>311</v>
      </c>
      <c r="S69">
        <v>0</v>
      </c>
      <c r="T69">
        <v>0</v>
      </c>
      <c r="U69">
        <v>0</v>
      </c>
      <c r="V69">
        <v>0</v>
      </c>
      <c r="W69">
        <v>0</v>
      </c>
      <c r="X69">
        <v>2</v>
      </c>
      <c r="Y69">
        <v>0</v>
      </c>
      <c r="Z69">
        <v>0</v>
      </c>
      <c r="AA69">
        <v>0</v>
      </c>
      <c r="AB69">
        <v>0</v>
      </c>
      <c r="AC69">
        <v>0</v>
      </c>
      <c r="AD69">
        <v>2</v>
      </c>
      <c r="AE69">
        <v>0</v>
      </c>
      <c r="AF69">
        <v>0</v>
      </c>
      <c r="AG69">
        <v>0</v>
      </c>
      <c r="AH69">
        <v>0</v>
      </c>
      <c r="AI69">
        <v>0</v>
      </c>
      <c r="AJ69">
        <v>0</v>
      </c>
      <c r="AK69">
        <v>0</v>
      </c>
      <c r="AL69">
        <v>0</v>
      </c>
      <c r="AM69">
        <v>0</v>
      </c>
      <c r="AN69">
        <v>0</v>
      </c>
      <c r="AO69">
        <v>0</v>
      </c>
      <c r="AP69">
        <v>0</v>
      </c>
      <c r="AQ69">
        <v>0</v>
      </c>
      <c r="AR69">
        <v>0</v>
      </c>
      <c r="AS69">
        <v>0</v>
      </c>
      <c r="AT69">
        <v>0</v>
      </c>
      <c r="AU69" t="s">
        <v>191</v>
      </c>
      <c r="AV69" t="s">
        <v>329</v>
      </c>
      <c r="AX69" t="s">
        <v>338</v>
      </c>
      <c r="AY69">
        <v>77494</v>
      </c>
      <c r="AZ69">
        <v>48157673102</v>
      </c>
      <c r="BA69" t="s">
        <v>330</v>
      </c>
      <c r="BB69" t="s">
        <v>285</v>
      </c>
      <c r="BC69">
        <v>160476</v>
      </c>
      <c r="BD69">
        <v>2935</v>
      </c>
      <c r="BE69" t="s">
        <v>287</v>
      </c>
      <c r="BF69" t="s">
        <v>287</v>
      </c>
      <c r="BG69" t="s">
        <v>287</v>
      </c>
    </row>
    <row r="70" spans="1:59" x14ac:dyDescent="0.3">
      <c r="A70">
        <v>224621</v>
      </c>
      <c r="B70">
        <v>17193651</v>
      </c>
      <c r="C70">
        <v>2019</v>
      </c>
      <c r="D70" s="67">
        <v>43665</v>
      </c>
      <c r="E70">
        <v>14</v>
      </c>
      <c r="F70" t="s">
        <v>316</v>
      </c>
      <c r="G70" t="s">
        <v>331</v>
      </c>
      <c r="H70" t="s">
        <v>332</v>
      </c>
      <c r="I70" t="s">
        <v>278</v>
      </c>
      <c r="J70">
        <v>29.735064170000001</v>
      </c>
      <c r="K70">
        <v>-95.772934480000004</v>
      </c>
      <c r="L70" t="s">
        <v>279</v>
      </c>
      <c r="M70" t="s">
        <v>280</v>
      </c>
      <c r="N70" t="s">
        <v>281</v>
      </c>
      <c r="O70" t="s">
        <v>282</v>
      </c>
      <c r="P70" t="s">
        <v>283</v>
      </c>
      <c r="Q70" t="s">
        <v>204</v>
      </c>
      <c r="R70" t="s">
        <v>297</v>
      </c>
      <c r="S70">
        <v>0</v>
      </c>
      <c r="T70">
        <v>0</v>
      </c>
      <c r="U70">
        <v>0</v>
      </c>
      <c r="V70">
        <v>0</v>
      </c>
      <c r="W70">
        <v>0</v>
      </c>
      <c r="X70">
        <v>2</v>
      </c>
      <c r="Y70">
        <v>0</v>
      </c>
      <c r="Z70">
        <v>0</v>
      </c>
      <c r="AA70">
        <v>0</v>
      </c>
      <c r="AB70">
        <v>0</v>
      </c>
      <c r="AC70">
        <v>0</v>
      </c>
      <c r="AD70">
        <v>2</v>
      </c>
      <c r="AE70">
        <v>0</v>
      </c>
      <c r="AF70">
        <v>0</v>
      </c>
      <c r="AG70">
        <v>0</v>
      </c>
      <c r="AH70">
        <v>0</v>
      </c>
      <c r="AI70">
        <v>0</v>
      </c>
      <c r="AJ70">
        <v>0</v>
      </c>
      <c r="AK70">
        <v>0</v>
      </c>
      <c r="AL70">
        <v>0</v>
      </c>
      <c r="AM70">
        <v>0</v>
      </c>
      <c r="AN70">
        <v>0</v>
      </c>
      <c r="AO70">
        <v>0</v>
      </c>
      <c r="AP70">
        <v>0</v>
      </c>
      <c r="AQ70">
        <v>0</v>
      </c>
      <c r="AR70">
        <v>0</v>
      </c>
      <c r="AS70">
        <v>0</v>
      </c>
      <c r="AT70">
        <v>0</v>
      </c>
      <c r="AU70" t="s">
        <v>191</v>
      </c>
      <c r="AV70" t="s">
        <v>329</v>
      </c>
      <c r="AX70" t="s">
        <v>338</v>
      </c>
      <c r="AY70">
        <v>77494</v>
      </c>
      <c r="AZ70">
        <v>48157673102</v>
      </c>
      <c r="BA70" t="s">
        <v>330</v>
      </c>
      <c r="BB70" t="s">
        <v>285</v>
      </c>
      <c r="BC70">
        <v>160476</v>
      </c>
      <c r="BD70">
        <v>2935</v>
      </c>
      <c r="BE70" t="s">
        <v>287</v>
      </c>
      <c r="BF70" t="s">
        <v>287</v>
      </c>
      <c r="BG70" t="s">
        <v>287</v>
      </c>
    </row>
    <row r="71" spans="1:59" x14ac:dyDescent="0.3">
      <c r="A71">
        <v>226638</v>
      </c>
      <c r="B71">
        <v>17202112</v>
      </c>
      <c r="C71">
        <v>2019</v>
      </c>
      <c r="D71" s="67">
        <v>43667</v>
      </c>
      <c r="E71">
        <v>12</v>
      </c>
      <c r="F71" t="s">
        <v>289</v>
      </c>
      <c r="G71" t="s">
        <v>331</v>
      </c>
      <c r="H71" t="s">
        <v>332</v>
      </c>
      <c r="I71" t="s">
        <v>290</v>
      </c>
      <c r="J71">
        <v>29.737721220000001</v>
      </c>
      <c r="K71">
        <v>-95.772959689999993</v>
      </c>
      <c r="L71" t="s">
        <v>279</v>
      </c>
      <c r="M71" t="s">
        <v>280</v>
      </c>
      <c r="N71" t="s">
        <v>281</v>
      </c>
      <c r="O71" t="s">
        <v>282</v>
      </c>
      <c r="P71" t="s">
        <v>283</v>
      </c>
      <c r="Q71" t="s">
        <v>204</v>
      </c>
      <c r="R71" t="s">
        <v>297</v>
      </c>
      <c r="S71">
        <v>0</v>
      </c>
      <c r="T71">
        <v>0</v>
      </c>
      <c r="U71">
        <v>0</v>
      </c>
      <c r="V71">
        <v>0</v>
      </c>
      <c r="W71">
        <v>0</v>
      </c>
      <c r="X71">
        <v>4</v>
      </c>
      <c r="Y71">
        <v>0</v>
      </c>
      <c r="Z71">
        <v>0</v>
      </c>
      <c r="AA71">
        <v>0</v>
      </c>
      <c r="AB71">
        <v>0</v>
      </c>
      <c r="AC71">
        <v>0</v>
      </c>
      <c r="AD71">
        <v>4</v>
      </c>
      <c r="AE71">
        <v>0</v>
      </c>
      <c r="AF71">
        <v>0</v>
      </c>
      <c r="AG71">
        <v>0</v>
      </c>
      <c r="AH71">
        <v>0</v>
      </c>
      <c r="AI71">
        <v>0</v>
      </c>
      <c r="AJ71">
        <v>0</v>
      </c>
      <c r="AK71">
        <v>0</v>
      </c>
      <c r="AL71">
        <v>0</v>
      </c>
      <c r="AM71">
        <v>0</v>
      </c>
      <c r="AN71">
        <v>0</v>
      </c>
      <c r="AO71">
        <v>0</v>
      </c>
      <c r="AP71">
        <v>0</v>
      </c>
      <c r="AQ71">
        <v>0</v>
      </c>
      <c r="AR71">
        <v>0</v>
      </c>
      <c r="AS71">
        <v>0</v>
      </c>
      <c r="AT71">
        <v>0</v>
      </c>
      <c r="AU71" t="s">
        <v>191</v>
      </c>
      <c r="AV71" t="s">
        <v>329</v>
      </c>
      <c r="AX71" t="s">
        <v>338</v>
      </c>
      <c r="AY71">
        <v>77494</v>
      </c>
      <c r="AZ71">
        <v>48157673102</v>
      </c>
      <c r="BA71" t="s">
        <v>330</v>
      </c>
      <c r="BB71" t="s">
        <v>285</v>
      </c>
      <c r="BC71">
        <v>160476</v>
      </c>
      <c r="BD71">
        <v>2935</v>
      </c>
      <c r="BE71" t="s">
        <v>287</v>
      </c>
      <c r="BF71" t="s">
        <v>287</v>
      </c>
      <c r="BG71" t="s">
        <v>287</v>
      </c>
    </row>
    <row r="72" spans="1:59" x14ac:dyDescent="0.3">
      <c r="A72">
        <v>227562</v>
      </c>
      <c r="B72">
        <v>17206438</v>
      </c>
      <c r="C72">
        <v>2019</v>
      </c>
      <c r="D72" s="67">
        <v>43669</v>
      </c>
      <c r="E72">
        <v>17</v>
      </c>
      <c r="F72" t="s">
        <v>295</v>
      </c>
      <c r="G72" t="s">
        <v>331</v>
      </c>
      <c r="H72" t="s">
        <v>332</v>
      </c>
      <c r="I72" t="s">
        <v>290</v>
      </c>
      <c r="J72">
        <v>29.734126830000001</v>
      </c>
      <c r="K72">
        <v>-95.772916760000001</v>
      </c>
      <c r="L72" t="s">
        <v>279</v>
      </c>
      <c r="M72" t="s">
        <v>280</v>
      </c>
      <c r="N72" t="s">
        <v>281</v>
      </c>
      <c r="O72" t="s">
        <v>282</v>
      </c>
      <c r="P72" t="s">
        <v>283</v>
      </c>
      <c r="Q72" t="s">
        <v>204</v>
      </c>
      <c r="R72" t="s">
        <v>297</v>
      </c>
      <c r="S72">
        <v>0</v>
      </c>
      <c r="T72">
        <v>0</v>
      </c>
      <c r="U72">
        <v>0</v>
      </c>
      <c r="V72">
        <v>0</v>
      </c>
      <c r="W72">
        <v>0</v>
      </c>
      <c r="X72">
        <v>2</v>
      </c>
      <c r="Y72">
        <v>1</v>
      </c>
      <c r="Z72">
        <v>0</v>
      </c>
      <c r="AA72">
        <v>0</v>
      </c>
      <c r="AB72">
        <v>0</v>
      </c>
      <c r="AC72">
        <v>0</v>
      </c>
      <c r="AD72">
        <v>2</v>
      </c>
      <c r="AE72">
        <v>0</v>
      </c>
      <c r="AF72">
        <v>1</v>
      </c>
      <c r="AG72">
        <v>0</v>
      </c>
      <c r="AH72">
        <v>0</v>
      </c>
      <c r="AI72">
        <v>0</v>
      </c>
      <c r="AJ72">
        <v>0</v>
      </c>
      <c r="AK72">
        <v>0</v>
      </c>
      <c r="AL72">
        <v>0</v>
      </c>
      <c r="AM72">
        <v>0</v>
      </c>
      <c r="AN72">
        <v>0</v>
      </c>
      <c r="AO72">
        <v>0</v>
      </c>
      <c r="AP72">
        <v>0</v>
      </c>
      <c r="AQ72">
        <v>0</v>
      </c>
      <c r="AR72">
        <v>0</v>
      </c>
      <c r="AS72">
        <v>0</v>
      </c>
      <c r="AT72">
        <v>0</v>
      </c>
      <c r="AU72" t="s">
        <v>191</v>
      </c>
      <c r="AV72" t="s">
        <v>329</v>
      </c>
      <c r="AX72" t="s">
        <v>338</v>
      </c>
      <c r="AY72">
        <v>77494</v>
      </c>
      <c r="AZ72">
        <v>48157673102</v>
      </c>
      <c r="BA72" t="s">
        <v>330</v>
      </c>
      <c r="BB72" t="s">
        <v>285</v>
      </c>
      <c r="BC72">
        <v>160476</v>
      </c>
      <c r="BD72">
        <v>2935</v>
      </c>
      <c r="BE72" t="s">
        <v>287</v>
      </c>
      <c r="BF72" t="s">
        <v>287</v>
      </c>
      <c r="BG72" t="s">
        <v>287</v>
      </c>
    </row>
    <row r="73" spans="1:59" x14ac:dyDescent="0.3">
      <c r="A73">
        <v>228489</v>
      </c>
      <c r="B73">
        <v>17210036</v>
      </c>
      <c r="C73">
        <v>2019</v>
      </c>
      <c r="D73" s="67">
        <v>43675</v>
      </c>
      <c r="E73">
        <v>18</v>
      </c>
      <c r="F73" t="s">
        <v>303</v>
      </c>
      <c r="G73" t="s">
        <v>331</v>
      </c>
      <c r="H73" t="s">
        <v>332</v>
      </c>
      <c r="I73" t="s">
        <v>290</v>
      </c>
      <c r="J73">
        <v>29.737540899999999</v>
      </c>
      <c r="K73">
        <v>-95.772957599999998</v>
      </c>
      <c r="L73" t="s">
        <v>304</v>
      </c>
      <c r="M73" t="s">
        <v>280</v>
      </c>
      <c r="N73" t="s">
        <v>292</v>
      </c>
      <c r="O73" t="s">
        <v>282</v>
      </c>
      <c r="P73" t="s">
        <v>283</v>
      </c>
      <c r="Q73" t="s">
        <v>204</v>
      </c>
      <c r="R73" t="s">
        <v>297</v>
      </c>
      <c r="S73">
        <v>0</v>
      </c>
      <c r="T73">
        <v>0</v>
      </c>
      <c r="U73">
        <v>0</v>
      </c>
      <c r="V73">
        <v>0</v>
      </c>
      <c r="W73">
        <v>0</v>
      </c>
      <c r="X73">
        <v>3</v>
      </c>
      <c r="Y73">
        <v>0</v>
      </c>
      <c r="Z73">
        <v>0</v>
      </c>
      <c r="AA73">
        <v>0</v>
      </c>
      <c r="AB73">
        <v>0</v>
      </c>
      <c r="AC73">
        <v>0</v>
      </c>
      <c r="AD73">
        <v>3</v>
      </c>
      <c r="AE73">
        <v>0</v>
      </c>
      <c r="AF73">
        <v>0</v>
      </c>
      <c r="AG73">
        <v>0</v>
      </c>
      <c r="AH73">
        <v>0</v>
      </c>
      <c r="AI73">
        <v>0</v>
      </c>
      <c r="AJ73">
        <v>0</v>
      </c>
      <c r="AK73">
        <v>0</v>
      </c>
      <c r="AL73">
        <v>0</v>
      </c>
      <c r="AM73">
        <v>0</v>
      </c>
      <c r="AN73">
        <v>0</v>
      </c>
      <c r="AO73">
        <v>0</v>
      </c>
      <c r="AP73">
        <v>0</v>
      </c>
      <c r="AQ73">
        <v>0</v>
      </c>
      <c r="AR73">
        <v>0</v>
      </c>
      <c r="AS73">
        <v>0</v>
      </c>
      <c r="AT73">
        <v>0</v>
      </c>
      <c r="AU73" t="s">
        <v>191</v>
      </c>
      <c r="AV73" t="s">
        <v>329</v>
      </c>
      <c r="AX73" t="s">
        <v>338</v>
      </c>
      <c r="AY73">
        <v>77494</v>
      </c>
      <c r="AZ73">
        <v>48157673102</v>
      </c>
      <c r="BA73" t="s">
        <v>330</v>
      </c>
      <c r="BB73" t="s">
        <v>285</v>
      </c>
      <c r="BC73">
        <v>160476</v>
      </c>
      <c r="BD73">
        <v>2935</v>
      </c>
      <c r="BE73" t="s">
        <v>287</v>
      </c>
      <c r="BF73" t="s">
        <v>287</v>
      </c>
      <c r="BG73" t="s">
        <v>287</v>
      </c>
    </row>
    <row r="74" spans="1:59" x14ac:dyDescent="0.3">
      <c r="A74">
        <v>229328</v>
      </c>
      <c r="B74">
        <v>17213551</v>
      </c>
      <c r="C74">
        <v>2019</v>
      </c>
      <c r="D74" s="67">
        <v>43675</v>
      </c>
      <c r="E74">
        <v>18</v>
      </c>
      <c r="F74" t="s">
        <v>303</v>
      </c>
      <c r="G74" t="s">
        <v>331</v>
      </c>
      <c r="H74" t="s">
        <v>332</v>
      </c>
      <c r="I74" t="s">
        <v>290</v>
      </c>
      <c r="J74">
        <v>29.743458749999999</v>
      </c>
      <c r="K74">
        <v>-95.773032549999996</v>
      </c>
      <c r="L74" t="s">
        <v>279</v>
      </c>
      <c r="M74" t="s">
        <v>280</v>
      </c>
      <c r="N74" t="s">
        <v>281</v>
      </c>
      <c r="O74" t="s">
        <v>282</v>
      </c>
      <c r="P74" t="s">
        <v>283</v>
      </c>
      <c r="Q74" t="s">
        <v>204</v>
      </c>
      <c r="R74" t="s">
        <v>306</v>
      </c>
      <c r="S74">
        <v>0</v>
      </c>
      <c r="T74">
        <v>0</v>
      </c>
      <c r="U74">
        <v>0</v>
      </c>
      <c r="V74">
        <v>0</v>
      </c>
      <c r="W74">
        <v>0</v>
      </c>
      <c r="X74">
        <v>2</v>
      </c>
      <c r="Y74">
        <v>0</v>
      </c>
      <c r="Z74">
        <v>0</v>
      </c>
      <c r="AA74">
        <v>0</v>
      </c>
      <c r="AB74">
        <v>0</v>
      </c>
      <c r="AC74">
        <v>0</v>
      </c>
      <c r="AD74">
        <v>2</v>
      </c>
      <c r="AE74">
        <v>0</v>
      </c>
      <c r="AF74">
        <v>0</v>
      </c>
      <c r="AG74">
        <v>0</v>
      </c>
      <c r="AH74">
        <v>0</v>
      </c>
      <c r="AI74">
        <v>0</v>
      </c>
      <c r="AJ74">
        <v>0</v>
      </c>
      <c r="AK74">
        <v>0</v>
      </c>
      <c r="AL74">
        <v>0</v>
      </c>
      <c r="AM74">
        <v>0</v>
      </c>
      <c r="AN74">
        <v>0</v>
      </c>
      <c r="AO74">
        <v>0</v>
      </c>
      <c r="AP74">
        <v>0</v>
      </c>
      <c r="AQ74">
        <v>0</v>
      </c>
      <c r="AR74">
        <v>0</v>
      </c>
      <c r="AS74">
        <v>0</v>
      </c>
      <c r="AT74">
        <v>0</v>
      </c>
      <c r="AU74" t="s">
        <v>191</v>
      </c>
      <c r="AV74" t="s">
        <v>329</v>
      </c>
      <c r="AX74" t="s">
        <v>338</v>
      </c>
      <c r="AY74">
        <v>77494</v>
      </c>
      <c r="AZ74">
        <v>48157673102</v>
      </c>
      <c r="BA74" t="s">
        <v>330</v>
      </c>
      <c r="BB74" t="s">
        <v>285</v>
      </c>
      <c r="BC74">
        <v>160696</v>
      </c>
      <c r="BD74">
        <v>2935</v>
      </c>
      <c r="BE74" t="s">
        <v>287</v>
      </c>
      <c r="BF74" t="s">
        <v>287</v>
      </c>
      <c r="BG74" t="s">
        <v>287</v>
      </c>
    </row>
    <row r="75" spans="1:59" x14ac:dyDescent="0.3">
      <c r="A75">
        <v>233429</v>
      </c>
      <c r="B75">
        <v>17231757</v>
      </c>
      <c r="C75">
        <v>2019</v>
      </c>
      <c r="D75" s="67">
        <v>43679</v>
      </c>
      <c r="E75">
        <v>14</v>
      </c>
      <c r="F75" t="s">
        <v>316</v>
      </c>
      <c r="G75" t="s">
        <v>331</v>
      </c>
      <c r="H75" t="s">
        <v>332</v>
      </c>
      <c r="I75" t="s">
        <v>278</v>
      </c>
      <c r="J75">
        <v>29.739930529999999</v>
      </c>
      <c r="K75">
        <v>-95.772983940000003</v>
      </c>
      <c r="L75" t="s">
        <v>279</v>
      </c>
      <c r="M75" t="s">
        <v>280</v>
      </c>
      <c r="N75" t="s">
        <v>281</v>
      </c>
      <c r="O75" t="s">
        <v>282</v>
      </c>
      <c r="P75" t="s">
        <v>283</v>
      </c>
      <c r="Q75" t="s">
        <v>204</v>
      </c>
      <c r="R75" t="s">
        <v>297</v>
      </c>
      <c r="S75">
        <v>0</v>
      </c>
      <c r="T75">
        <v>0</v>
      </c>
      <c r="U75">
        <v>0</v>
      </c>
      <c r="V75">
        <v>0</v>
      </c>
      <c r="W75">
        <v>0</v>
      </c>
      <c r="X75">
        <v>8</v>
      </c>
      <c r="Y75">
        <v>0</v>
      </c>
      <c r="Z75">
        <v>0</v>
      </c>
      <c r="AA75">
        <v>0</v>
      </c>
      <c r="AB75">
        <v>0</v>
      </c>
      <c r="AC75">
        <v>0</v>
      </c>
      <c r="AD75">
        <v>8</v>
      </c>
      <c r="AE75">
        <v>0</v>
      </c>
      <c r="AF75">
        <v>0</v>
      </c>
      <c r="AG75">
        <v>0</v>
      </c>
      <c r="AH75">
        <v>0</v>
      </c>
      <c r="AI75">
        <v>0</v>
      </c>
      <c r="AJ75">
        <v>0</v>
      </c>
      <c r="AK75">
        <v>0</v>
      </c>
      <c r="AL75">
        <v>0</v>
      </c>
      <c r="AM75">
        <v>0</v>
      </c>
      <c r="AN75">
        <v>0</v>
      </c>
      <c r="AO75">
        <v>0</v>
      </c>
      <c r="AP75">
        <v>0</v>
      </c>
      <c r="AQ75">
        <v>0</v>
      </c>
      <c r="AR75">
        <v>0</v>
      </c>
      <c r="AS75">
        <v>0</v>
      </c>
      <c r="AT75">
        <v>0</v>
      </c>
      <c r="AU75" t="s">
        <v>191</v>
      </c>
      <c r="AV75" t="s">
        <v>329</v>
      </c>
      <c r="AX75" t="s">
        <v>338</v>
      </c>
      <c r="AY75">
        <v>77494</v>
      </c>
      <c r="AZ75">
        <v>48157673102</v>
      </c>
      <c r="BA75" t="s">
        <v>330</v>
      </c>
      <c r="BB75" t="s">
        <v>285</v>
      </c>
      <c r="BC75">
        <v>160696</v>
      </c>
      <c r="BD75">
        <v>2935</v>
      </c>
      <c r="BE75" t="s">
        <v>287</v>
      </c>
      <c r="BF75" t="s">
        <v>287</v>
      </c>
      <c r="BG75" t="s">
        <v>287</v>
      </c>
    </row>
    <row r="76" spans="1:59" x14ac:dyDescent="0.3">
      <c r="A76">
        <v>242327</v>
      </c>
      <c r="B76">
        <v>17271533</v>
      </c>
      <c r="C76">
        <v>2019</v>
      </c>
      <c r="D76" s="67">
        <v>43701</v>
      </c>
      <c r="E76">
        <v>7</v>
      </c>
      <c r="F76" t="s">
        <v>294</v>
      </c>
      <c r="G76" t="s">
        <v>331</v>
      </c>
      <c r="H76" t="s">
        <v>332</v>
      </c>
      <c r="I76" t="s">
        <v>278</v>
      </c>
      <c r="J76">
        <v>29.743936210000001</v>
      </c>
      <c r="K76">
        <v>-95.773033400000003</v>
      </c>
      <c r="L76" t="s">
        <v>279</v>
      </c>
      <c r="M76" t="s">
        <v>280</v>
      </c>
      <c r="N76" t="s">
        <v>281</v>
      </c>
      <c r="O76" t="s">
        <v>282</v>
      </c>
      <c r="P76" t="s">
        <v>283</v>
      </c>
      <c r="Q76" t="s">
        <v>203</v>
      </c>
      <c r="R76" t="s">
        <v>333</v>
      </c>
      <c r="S76">
        <v>0</v>
      </c>
      <c r="T76">
        <v>0</v>
      </c>
      <c r="U76">
        <v>0</v>
      </c>
      <c r="V76">
        <v>0</v>
      </c>
      <c r="W76">
        <v>0</v>
      </c>
      <c r="X76">
        <v>2</v>
      </c>
      <c r="Y76">
        <v>0</v>
      </c>
      <c r="Z76">
        <v>0</v>
      </c>
      <c r="AA76">
        <v>0</v>
      </c>
      <c r="AB76">
        <v>0</v>
      </c>
      <c r="AC76">
        <v>0</v>
      </c>
      <c r="AD76">
        <v>2</v>
      </c>
      <c r="AE76">
        <v>0</v>
      </c>
      <c r="AF76">
        <v>0</v>
      </c>
      <c r="AG76">
        <v>0</v>
      </c>
      <c r="AH76">
        <v>0</v>
      </c>
      <c r="AI76">
        <v>0</v>
      </c>
      <c r="AJ76">
        <v>0</v>
      </c>
      <c r="AK76">
        <v>0</v>
      </c>
      <c r="AL76">
        <v>0</v>
      </c>
      <c r="AM76">
        <v>0</v>
      </c>
      <c r="AN76">
        <v>0</v>
      </c>
      <c r="AO76">
        <v>0</v>
      </c>
      <c r="AP76">
        <v>0</v>
      </c>
      <c r="AQ76">
        <v>0</v>
      </c>
      <c r="AR76">
        <v>0</v>
      </c>
      <c r="AS76">
        <v>0</v>
      </c>
      <c r="AT76">
        <v>0</v>
      </c>
      <c r="AU76" t="s">
        <v>191</v>
      </c>
      <c r="AV76" t="s">
        <v>329</v>
      </c>
      <c r="AY76">
        <v>77494</v>
      </c>
      <c r="AZ76">
        <v>48157673102</v>
      </c>
      <c r="BA76" t="s">
        <v>330</v>
      </c>
      <c r="BB76" t="s">
        <v>285</v>
      </c>
      <c r="BC76">
        <v>160696</v>
      </c>
      <c r="BD76">
        <v>2935</v>
      </c>
      <c r="BE76" t="s">
        <v>287</v>
      </c>
      <c r="BF76" t="s">
        <v>287</v>
      </c>
      <c r="BG76" t="s">
        <v>287</v>
      </c>
    </row>
    <row r="77" spans="1:59" x14ac:dyDescent="0.3">
      <c r="A77">
        <v>242708</v>
      </c>
      <c r="B77">
        <v>17273104</v>
      </c>
      <c r="C77">
        <v>2019</v>
      </c>
      <c r="D77" s="67">
        <v>43696</v>
      </c>
      <c r="E77">
        <v>20</v>
      </c>
      <c r="F77" t="s">
        <v>303</v>
      </c>
      <c r="G77" t="s">
        <v>331</v>
      </c>
      <c r="H77" t="s">
        <v>332</v>
      </c>
      <c r="I77" t="s">
        <v>278</v>
      </c>
      <c r="J77">
        <v>29.73397323</v>
      </c>
      <c r="K77">
        <v>-95.772913829999993</v>
      </c>
      <c r="L77" t="s">
        <v>279</v>
      </c>
      <c r="M77" t="s">
        <v>300</v>
      </c>
      <c r="N77" t="s">
        <v>281</v>
      </c>
      <c r="O77" t="s">
        <v>301</v>
      </c>
      <c r="P77" t="s">
        <v>283</v>
      </c>
      <c r="Q77" t="s">
        <v>204</v>
      </c>
      <c r="R77" t="s">
        <v>284</v>
      </c>
      <c r="S77">
        <v>0</v>
      </c>
      <c r="T77">
        <v>0</v>
      </c>
      <c r="U77">
        <v>0</v>
      </c>
      <c r="V77">
        <v>0</v>
      </c>
      <c r="W77">
        <v>0</v>
      </c>
      <c r="X77">
        <v>2</v>
      </c>
      <c r="Y77">
        <v>0</v>
      </c>
      <c r="Z77">
        <v>0</v>
      </c>
      <c r="AA77">
        <v>0</v>
      </c>
      <c r="AB77">
        <v>0</v>
      </c>
      <c r="AC77">
        <v>0</v>
      </c>
      <c r="AD77">
        <v>2</v>
      </c>
      <c r="AE77">
        <v>0</v>
      </c>
      <c r="AF77">
        <v>0</v>
      </c>
      <c r="AG77">
        <v>0</v>
      </c>
      <c r="AH77">
        <v>0</v>
      </c>
      <c r="AI77">
        <v>0</v>
      </c>
      <c r="AJ77">
        <v>0</v>
      </c>
      <c r="AK77">
        <v>0</v>
      </c>
      <c r="AL77">
        <v>0</v>
      </c>
      <c r="AM77">
        <v>0</v>
      </c>
      <c r="AN77">
        <v>0</v>
      </c>
      <c r="AO77">
        <v>0</v>
      </c>
      <c r="AP77">
        <v>0</v>
      </c>
      <c r="AQ77">
        <v>0</v>
      </c>
      <c r="AR77">
        <v>0</v>
      </c>
      <c r="AS77">
        <v>0</v>
      </c>
      <c r="AT77">
        <v>0</v>
      </c>
      <c r="AU77" t="s">
        <v>191</v>
      </c>
      <c r="AV77" t="s">
        <v>329</v>
      </c>
      <c r="AX77" t="s">
        <v>338</v>
      </c>
      <c r="AY77">
        <v>77494</v>
      </c>
      <c r="AZ77">
        <v>48157673102</v>
      </c>
      <c r="BA77" t="s">
        <v>330</v>
      </c>
      <c r="BB77" t="s">
        <v>285</v>
      </c>
      <c r="BC77">
        <v>160476</v>
      </c>
      <c r="BD77">
        <v>2935</v>
      </c>
      <c r="BE77" t="s">
        <v>287</v>
      </c>
      <c r="BF77" t="s">
        <v>287</v>
      </c>
      <c r="BG77" t="s">
        <v>287</v>
      </c>
    </row>
    <row r="78" spans="1:59" x14ac:dyDescent="0.3">
      <c r="A78">
        <v>248939</v>
      </c>
      <c r="B78">
        <v>17300991</v>
      </c>
      <c r="C78">
        <v>2019</v>
      </c>
      <c r="D78" s="67">
        <v>43721</v>
      </c>
      <c r="E78">
        <v>16</v>
      </c>
      <c r="F78" t="s">
        <v>316</v>
      </c>
      <c r="G78" t="s">
        <v>331</v>
      </c>
      <c r="H78" t="s">
        <v>332</v>
      </c>
      <c r="I78" t="s">
        <v>290</v>
      </c>
      <c r="J78">
        <v>29.742501480000001</v>
      </c>
      <c r="K78">
        <v>-95.773018140000005</v>
      </c>
      <c r="L78" t="s">
        <v>279</v>
      </c>
      <c r="M78" t="s">
        <v>280</v>
      </c>
      <c r="N78" t="s">
        <v>281</v>
      </c>
      <c r="O78" t="s">
        <v>282</v>
      </c>
      <c r="P78" t="s">
        <v>241</v>
      </c>
      <c r="Q78" t="s">
        <v>204</v>
      </c>
      <c r="R78" t="s">
        <v>297</v>
      </c>
      <c r="S78">
        <v>0</v>
      </c>
      <c r="T78">
        <v>0</v>
      </c>
      <c r="U78">
        <v>0</v>
      </c>
      <c r="V78">
        <v>2</v>
      </c>
      <c r="W78">
        <v>2</v>
      </c>
      <c r="X78">
        <v>3</v>
      </c>
      <c r="Y78">
        <v>0</v>
      </c>
      <c r="Z78">
        <v>0</v>
      </c>
      <c r="AA78">
        <v>0</v>
      </c>
      <c r="AB78">
        <v>0</v>
      </c>
      <c r="AC78">
        <v>2</v>
      </c>
      <c r="AD78">
        <v>3</v>
      </c>
      <c r="AE78">
        <v>2</v>
      </c>
      <c r="AF78">
        <v>0</v>
      </c>
      <c r="AG78">
        <v>0</v>
      </c>
      <c r="AH78">
        <v>0</v>
      </c>
      <c r="AI78">
        <v>0</v>
      </c>
      <c r="AJ78">
        <v>0</v>
      </c>
      <c r="AK78">
        <v>0</v>
      </c>
      <c r="AL78">
        <v>0</v>
      </c>
      <c r="AM78">
        <v>0</v>
      </c>
      <c r="AN78">
        <v>0</v>
      </c>
      <c r="AO78">
        <v>0</v>
      </c>
      <c r="AP78">
        <v>0</v>
      </c>
      <c r="AQ78">
        <v>0</v>
      </c>
      <c r="AR78">
        <v>0</v>
      </c>
      <c r="AS78">
        <v>0</v>
      </c>
      <c r="AT78">
        <v>0</v>
      </c>
      <c r="AU78" t="s">
        <v>191</v>
      </c>
      <c r="AV78" t="s">
        <v>329</v>
      </c>
      <c r="AX78" t="s">
        <v>338</v>
      </c>
      <c r="AY78">
        <v>77494</v>
      </c>
      <c r="AZ78">
        <v>48157673102</v>
      </c>
      <c r="BA78" t="s">
        <v>330</v>
      </c>
      <c r="BB78" t="s">
        <v>285</v>
      </c>
      <c r="BC78">
        <v>160696</v>
      </c>
      <c r="BD78">
        <v>2935</v>
      </c>
      <c r="BE78" t="s">
        <v>287</v>
      </c>
      <c r="BF78" t="s">
        <v>287</v>
      </c>
      <c r="BG78" t="s">
        <v>287</v>
      </c>
    </row>
    <row r="79" spans="1:59" x14ac:dyDescent="0.3">
      <c r="A79">
        <v>249696</v>
      </c>
      <c r="B79">
        <v>17304544</v>
      </c>
      <c r="C79">
        <v>2019</v>
      </c>
      <c r="D79" s="67">
        <v>43722</v>
      </c>
      <c r="E79">
        <v>13</v>
      </c>
      <c r="F79" t="s">
        <v>294</v>
      </c>
      <c r="G79" t="s">
        <v>331</v>
      </c>
      <c r="H79" t="s">
        <v>332</v>
      </c>
      <c r="I79" t="s">
        <v>278</v>
      </c>
      <c r="J79">
        <v>29.733553870000001</v>
      </c>
      <c r="K79">
        <v>-95.772908560000005</v>
      </c>
      <c r="L79" t="s">
        <v>279</v>
      </c>
      <c r="M79" t="s">
        <v>280</v>
      </c>
      <c r="N79" t="s">
        <v>281</v>
      </c>
      <c r="O79" t="s">
        <v>282</v>
      </c>
      <c r="P79" t="s">
        <v>317</v>
      </c>
      <c r="Q79" t="s">
        <v>203</v>
      </c>
      <c r="R79" t="s">
        <v>297</v>
      </c>
      <c r="S79">
        <v>0</v>
      </c>
      <c r="T79">
        <v>0</v>
      </c>
      <c r="U79">
        <v>1</v>
      </c>
      <c r="V79">
        <v>0</v>
      </c>
      <c r="W79">
        <v>1</v>
      </c>
      <c r="X79">
        <v>1</v>
      </c>
      <c r="Y79">
        <v>0</v>
      </c>
      <c r="Z79">
        <v>0</v>
      </c>
      <c r="AA79">
        <v>0</v>
      </c>
      <c r="AB79">
        <v>1</v>
      </c>
      <c r="AC79">
        <v>0</v>
      </c>
      <c r="AD79">
        <v>1</v>
      </c>
      <c r="AE79">
        <v>1</v>
      </c>
      <c r="AF79">
        <v>0</v>
      </c>
      <c r="AG79">
        <v>0</v>
      </c>
      <c r="AH79">
        <v>0</v>
      </c>
      <c r="AI79">
        <v>0</v>
      </c>
      <c r="AJ79">
        <v>0</v>
      </c>
      <c r="AK79">
        <v>0</v>
      </c>
      <c r="AL79">
        <v>0</v>
      </c>
      <c r="AM79">
        <v>0</v>
      </c>
      <c r="AN79">
        <v>0</v>
      </c>
      <c r="AO79">
        <v>0</v>
      </c>
      <c r="AP79">
        <v>0</v>
      </c>
      <c r="AQ79">
        <v>0</v>
      </c>
      <c r="AR79">
        <v>0</v>
      </c>
      <c r="AS79">
        <v>0</v>
      </c>
      <c r="AT79">
        <v>0</v>
      </c>
      <c r="AU79" t="s">
        <v>191</v>
      </c>
      <c r="AV79" t="s">
        <v>329</v>
      </c>
      <c r="AX79" t="s">
        <v>338</v>
      </c>
      <c r="AY79">
        <v>77494</v>
      </c>
      <c r="AZ79">
        <v>48157673102</v>
      </c>
      <c r="BA79" t="s">
        <v>330</v>
      </c>
      <c r="BB79" t="s">
        <v>285</v>
      </c>
      <c r="BC79">
        <v>160476</v>
      </c>
      <c r="BD79">
        <v>2935</v>
      </c>
      <c r="BE79" t="s">
        <v>287</v>
      </c>
      <c r="BF79" t="s">
        <v>287</v>
      </c>
      <c r="BG79" t="s">
        <v>287</v>
      </c>
    </row>
    <row r="80" spans="1:59" x14ac:dyDescent="0.3">
      <c r="A80">
        <v>250056</v>
      </c>
      <c r="B80">
        <v>17306375</v>
      </c>
      <c r="C80">
        <v>2019</v>
      </c>
      <c r="D80" s="67">
        <v>43732</v>
      </c>
      <c r="E80">
        <v>15</v>
      </c>
      <c r="F80" t="s">
        <v>295</v>
      </c>
      <c r="G80" t="s">
        <v>331</v>
      </c>
      <c r="H80" t="s">
        <v>332</v>
      </c>
      <c r="I80" t="s">
        <v>278</v>
      </c>
      <c r="J80">
        <v>29.73500211</v>
      </c>
      <c r="K80">
        <v>-95.772933440000003</v>
      </c>
      <c r="L80" t="s">
        <v>279</v>
      </c>
      <c r="M80" t="s">
        <v>280</v>
      </c>
      <c r="N80" t="s">
        <v>281</v>
      </c>
      <c r="O80" t="s">
        <v>282</v>
      </c>
      <c r="P80" t="s">
        <v>283</v>
      </c>
      <c r="Q80" t="s">
        <v>204</v>
      </c>
      <c r="R80" t="s">
        <v>297</v>
      </c>
      <c r="S80">
        <v>0</v>
      </c>
      <c r="T80">
        <v>0</v>
      </c>
      <c r="U80">
        <v>0</v>
      </c>
      <c r="V80">
        <v>0</v>
      </c>
      <c r="W80">
        <v>0</v>
      </c>
      <c r="X80">
        <v>3</v>
      </c>
      <c r="Y80">
        <v>0</v>
      </c>
      <c r="Z80">
        <v>0</v>
      </c>
      <c r="AA80">
        <v>0</v>
      </c>
      <c r="AB80">
        <v>0</v>
      </c>
      <c r="AC80">
        <v>0</v>
      </c>
      <c r="AD80">
        <v>3</v>
      </c>
      <c r="AE80">
        <v>0</v>
      </c>
      <c r="AF80">
        <v>0</v>
      </c>
      <c r="AG80">
        <v>0</v>
      </c>
      <c r="AH80">
        <v>0</v>
      </c>
      <c r="AI80">
        <v>0</v>
      </c>
      <c r="AJ80">
        <v>0</v>
      </c>
      <c r="AK80">
        <v>0</v>
      </c>
      <c r="AL80">
        <v>0</v>
      </c>
      <c r="AM80">
        <v>0</v>
      </c>
      <c r="AN80">
        <v>0</v>
      </c>
      <c r="AO80">
        <v>0</v>
      </c>
      <c r="AP80">
        <v>0</v>
      </c>
      <c r="AQ80">
        <v>0</v>
      </c>
      <c r="AR80">
        <v>0</v>
      </c>
      <c r="AS80">
        <v>0</v>
      </c>
      <c r="AT80">
        <v>0</v>
      </c>
      <c r="AU80" t="s">
        <v>191</v>
      </c>
      <c r="AV80" t="s">
        <v>329</v>
      </c>
      <c r="AX80" t="s">
        <v>338</v>
      </c>
      <c r="AY80">
        <v>77494</v>
      </c>
      <c r="AZ80">
        <v>48157673102</v>
      </c>
      <c r="BA80" t="s">
        <v>330</v>
      </c>
      <c r="BB80" t="s">
        <v>285</v>
      </c>
      <c r="BC80">
        <v>160476</v>
      </c>
      <c r="BD80">
        <v>2935</v>
      </c>
      <c r="BE80" t="s">
        <v>287</v>
      </c>
      <c r="BF80" t="s">
        <v>287</v>
      </c>
      <c r="BG80" t="s">
        <v>287</v>
      </c>
    </row>
    <row r="81" spans="1:59" x14ac:dyDescent="0.3">
      <c r="A81">
        <v>252718</v>
      </c>
      <c r="B81">
        <v>17318678</v>
      </c>
      <c r="C81">
        <v>2019</v>
      </c>
      <c r="D81" s="67">
        <v>43731</v>
      </c>
      <c r="E81">
        <v>8</v>
      </c>
      <c r="F81" t="s">
        <v>303</v>
      </c>
      <c r="G81" t="s">
        <v>331</v>
      </c>
      <c r="H81" t="s">
        <v>332</v>
      </c>
      <c r="I81" t="s">
        <v>290</v>
      </c>
      <c r="J81">
        <v>29.734308739999999</v>
      </c>
      <c r="K81">
        <v>-95.772920229999997</v>
      </c>
      <c r="L81" t="s">
        <v>279</v>
      </c>
      <c r="M81" t="s">
        <v>280</v>
      </c>
      <c r="N81" t="s">
        <v>281</v>
      </c>
      <c r="O81" t="s">
        <v>282</v>
      </c>
      <c r="P81" t="s">
        <v>241</v>
      </c>
      <c r="Q81" t="s">
        <v>204</v>
      </c>
      <c r="R81" t="s">
        <v>297</v>
      </c>
      <c r="S81">
        <v>0</v>
      </c>
      <c r="T81">
        <v>0</v>
      </c>
      <c r="U81">
        <v>0</v>
      </c>
      <c r="V81">
        <v>2</v>
      </c>
      <c r="W81">
        <v>2</v>
      </c>
      <c r="X81">
        <v>0</v>
      </c>
      <c r="Y81">
        <v>0</v>
      </c>
      <c r="Z81">
        <v>0</v>
      </c>
      <c r="AA81">
        <v>0</v>
      </c>
      <c r="AB81">
        <v>0</v>
      </c>
      <c r="AC81">
        <v>2</v>
      </c>
      <c r="AD81">
        <v>0</v>
      </c>
      <c r="AE81">
        <v>2</v>
      </c>
      <c r="AF81">
        <v>0</v>
      </c>
      <c r="AG81">
        <v>0</v>
      </c>
      <c r="AH81">
        <v>0</v>
      </c>
      <c r="AI81">
        <v>0</v>
      </c>
      <c r="AJ81">
        <v>0</v>
      </c>
      <c r="AK81">
        <v>0</v>
      </c>
      <c r="AL81">
        <v>0</v>
      </c>
      <c r="AM81">
        <v>0</v>
      </c>
      <c r="AN81">
        <v>0</v>
      </c>
      <c r="AO81">
        <v>0</v>
      </c>
      <c r="AP81">
        <v>0</v>
      </c>
      <c r="AQ81">
        <v>0</v>
      </c>
      <c r="AR81">
        <v>0</v>
      </c>
      <c r="AS81">
        <v>0</v>
      </c>
      <c r="AT81">
        <v>0</v>
      </c>
      <c r="AU81" t="s">
        <v>191</v>
      </c>
      <c r="AV81" t="s">
        <v>329</v>
      </c>
      <c r="AX81" t="s">
        <v>338</v>
      </c>
      <c r="AY81">
        <v>77494</v>
      </c>
      <c r="AZ81">
        <v>48157673102</v>
      </c>
      <c r="BA81" t="s">
        <v>330</v>
      </c>
      <c r="BB81" t="s">
        <v>285</v>
      </c>
      <c r="BC81">
        <v>160476</v>
      </c>
      <c r="BD81">
        <v>2935</v>
      </c>
      <c r="BE81" t="s">
        <v>287</v>
      </c>
      <c r="BF81" t="s">
        <v>287</v>
      </c>
      <c r="BG81" t="s">
        <v>287</v>
      </c>
    </row>
    <row r="82" spans="1:59" x14ac:dyDescent="0.3">
      <c r="A82">
        <v>252721</v>
      </c>
      <c r="B82">
        <v>17318682</v>
      </c>
      <c r="C82">
        <v>2019</v>
      </c>
      <c r="D82" s="67">
        <v>43735</v>
      </c>
      <c r="E82">
        <v>15</v>
      </c>
      <c r="F82" t="s">
        <v>316</v>
      </c>
      <c r="G82" t="s">
        <v>331</v>
      </c>
      <c r="H82" t="s">
        <v>332</v>
      </c>
      <c r="I82" t="s">
        <v>290</v>
      </c>
      <c r="J82">
        <v>29.743627960000001</v>
      </c>
      <c r="K82">
        <v>-95.773032850000007</v>
      </c>
      <c r="L82" t="s">
        <v>279</v>
      </c>
      <c r="M82" t="s">
        <v>280</v>
      </c>
      <c r="N82" t="s">
        <v>281</v>
      </c>
      <c r="O82" t="s">
        <v>282</v>
      </c>
      <c r="P82" t="s">
        <v>283</v>
      </c>
      <c r="Q82" t="s">
        <v>204</v>
      </c>
      <c r="R82" t="s">
        <v>297</v>
      </c>
      <c r="S82">
        <v>0</v>
      </c>
      <c r="T82">
        <v>0</v>
      </c>
      <c r="U82">
        <v>0</v>
      </c>
      <c r="V82">
        <v>0</v>
      </c>
      <c r="W82">
        <v>0</v>
      </c>
      <c r="X82">
        <v>3</v>
      </c>
      <c r="Y82">
        <v>0</v>
      </c>
      <c r="Z82">
        <v>0</v>
      </c>
      <c r="AA82">
        <v>0</v>
      </c>
      <c r="AB82">
        <v>0</v>
      </c>
      <c r="AC82">
        <v>0</v>
      </c>
      <c r="AD82">
        <v>3</v>
      </c>
      <c r="AE82">
        <v>0</v>
      </c>
      <c r="AF82">
        <v>0</v>
      </c>
      <c r="AG82">
        <v>0</v>
      </c>
      <c r="AH82">
        <v>0</v>
      </c>
      <c r="AI82">
        <v>0</v>
      </c>
      <c r="AJ82">
        <v>0</v>
      </c>
      <c r="AK82">
        <v>0</v>
      </c>
      <c r="AL82">
        <v>0</v>
      </c>
      <c r="AM82">
        <v>0</v>
      </c>
      <c r="AN82">
        <v>0</v>
      </c>
      <c r="AO82">
        <v>0</v>
      </c>
      <c r="AP82">
        <v>0</v>
      </c>
      <c r="AQ82">
        <v>0</v>
      </c>
      <c r="AR82">
        <v>0</v>
      </c>
      <c r="AS82">
        <v>0</v>
      </c>
      <c r="AT82">
        <v>0</v>
      </c>
      <c r="AU82" t="s">
        <v>191</v>
      </c>
      <c r="AV82" t="s">
        <v>329</v>
      </c>
      <c r="AX82" t="s">
        <v>338</v>
      </c>
      <c r="AY82">
        <v>77494</v>
      </c>
      <c r="AZ82">
        <v>48157673102</v>
      </c>
      <c r="BA82" t="s">
        <v>330</v>
      </c>
      <c r="BB82" t="s">
        <v>285</v>
      </c>
      <c r="BC82">
        <v>160696</v>
      </c>
      <c r="BD82">
        <v>2935</v>
      </c>
      <c r="BE82" t="s">
        <v>287</v>
      </c>
      <c r="BF82" t="s">
        <v>287</v>
      </c>
      <c r="BG82" t="s">
        <v>287</v>
      </c>
    </row>
    <row r="83" spans="1:59" x14ac:dyDescent="0.3">
      <c r="A83">
        <v>252757</v>
      </c>
      <c r="B83">
        <v>17318762</v>
      </c>
      <c r="C83">
        <v>2019</v>
      </c>
      <c r="D83" s="67">
        <v>43735</v>
      </c>
      <c r="E83">
        <v>17</v>
      </c>
      <c r="F83" t="s">
        <v>316</v>
      </c>
      <c r="G83" t="s">
        <v>277</v>
      </c>
      <c r="H83" t="s">
        <v>332</v>
      </c>
      <c r="I83" t="s">
        <v>298</v>
      </c>
      <c r="J83">
        <v>29.743932839999999</v>
      </c>
      <c r="K83">
        <v>-95.773033389999995</v>
      </c>
      <c r="L83" t="s">
        <v>279</v>
      </c>
      <c r="M83" t="s">
        <v>280</v>
      </c>
      <c r="N83" t="s">
        <v>308</v>
      </c>
      <c r="O83" t="s">
        <v>282</v>
      </c>
      <c r="P83" t="s">
        <v>283</v>
      </c>
      <c r="Q83" t="s">
        <v>201</v>
      </c>
      <c r="R83" t="s">
        <v>297</v>
      </c>
      <c r="S83">
        <v>0</v>
      </c>
      <c r="T83">
        <v>0</v>
      </c>
      <c r="U83">
        <v>0</v>
      </c>
      <c r="V83">
        <v>0</v>
      </c>
      <c r="W83">
        <v>0</v>
      </c>
      <c r="X83">
        <v>3</v>
      </c>
      <c r="Y83">
        <v>0</v>
      </c>
      <c r="Z83">
        <v>0</v>
      </c>
      <c r="AA83">
        <v>0</v>
      </c>
      <c r="AB83">
        <v>0</v>
      </c>
      <c r="AC83">
        <v>0</v>
      </c>
      <c r="AD83">
        <v>3</v>
      </c>
      <c r="AE83">
        <v>0</v>
      </c>
      <c r="AF83">
        <v>0</v>
      </c>
      <c r="AG83">
        <v>0</v>
      </c>
      <c r="AH83">
        <v>0</v>
      </c>
      <c r="AI83">
        <v>0</v>
      </c>
      <c r="AJ83">
        <v>0</v>
      </c>
      <c r="AK83">
        <v>0</v>
      </c>
      <c r="AL83">
        <v>0</v>
      </c>
      <c r="AM83">
        <v>0</v>
      </c>
      <c r="AN83">
        <v>0</v>
      </c>
      <c r="AO83">
        <v>0</v>
      </c>
      <c r="AP83">
        <v>0</v>
      </c>
      <c r="AQ83">
        <v>0</v>
      </c>
      <c r="AR83">
        <v>0</v>
      </c>
      <c r="AS83">
        <v>0</v>
      </c>
      <c r="AT83">
        <v>0</v>
      </c>
      <c r="AU83" t="s">
        <v>191</v>
      </c>
      <c r="AV83" t="s">
        <v>329</v>
      </c>
      <c r="AY83">
        <v>77494</v>
      </c>
      <c r="AZ83">
        <v>48157673102</v>
      </c>
      <c r="BA83" t="s">
        <v>330</v>
      </c>
      <c r="BB83" t="s">
        <v>285</v>
      </c>
      <c r="BC83">
        <v>160696</v>
      </c>
      <c r="BD83">
        <v>2935</v>
      </c>
      <c r="BE83" t="s">
        <v>287</v>
      </c>
      <c r="BF83" t="s">
        <v>287</v>
      </c>
      <c r="BG83" t="s">
        <v>287</v>
      </c>
    </row>
    <row r="84" spans="1:59" x14ac:dyDescent="0.3">
      <c r="A84">
        <v>253533</v>
      </c>
      <c r="B84">
        <v>17321786</v>
      </c>
      <c r="C84">
        <v>2019</v>
      </c>
      <c r="D84" s="67">
        <v>43739</v>
      </c>
      <c r="E84">
        <v>8</v>
      </c>
      <c r="F84" t="s">
        <v>295</v>
      </c>
      <c r="G84" t="s">
        <v>331</v>
      </c>
      <c r="H84" t="s">
        <v>332</v>
      </c>
      <c r="I84" t="s">
        <v>278</v>
      </c>
      <c r="J84">
        <v>29.741958700000001</v>
      </c>
      <c r="K84">
        <v>-95.773009439999996</v>
      </c>
      <c r="L84" t="s">
        <v>279</v>
      </c>
      <c r="M84" t="s">
        <v>280</v>
      </c>
      <c r="N84" t="s">
        <v>281</v>
      </c>
      <c r="O84" t="s">
        <v>282</v>
      </c>
      <c r="P84" t="s">
        <v>241</v>
      </c>
      <c r="Q84" t="s">
        <v>204</v>
      </c>
      <c r="R84" t="s">
        <v>297</v>
      </c>
      <c r="S84">
        <v>0</v>
      </c>
      <c r="T84">
        <v>0</v>
      </c>
      <c r="U84">
        <v>0</v>
      </c>
      <c r="V84">
        <v>1</v>
      </c>
      <c r="W84">
        <v>1</v>
      </c>
      <c r="X84">
        <v>1</v>
      </c>
      <c r="Y84">
        <v>1</v>
      </c>
      <c r="Z84">
        <v>0</v>
      </c>
      <c r="AA84">
        <v>0</v>
      </c>
      <c r="AB84">
        <v>0</v>
      </c>
      <c r="AC84">
        <v>1</v>
      </c>
      <c r="AD84">
        <v>1</v>
      </c>
      <c r="AE84">
        <v>1</v>
      </c>
      <c r="AF84">
        <v>1</v>
      </c>
      <c r="AG84">
        <v>0</v>
      </c>
      <c r="AH84">
        <v>0</v>
      </c>
      <c r="AI84">
        <v>0</v>
      </c>
      <c r="AJ84">
        <v>0</v>
      </c>
      <c r="AK84">
        <v>0</v>
      </c>
      <c r="AL84">
        <v>0</v>
      </c>
      <c r="AM84">
        <v>0</v>
      </c>
      <c r="AN84">
        <v>0</v>
      </c>
      <c r="AO84">
        <v>0</v>
      </c>
      <c r="AP84">
        <v>0</v>
      </c>
      <c r="AQ84">
        <v>0</v>
      </c>
      <c r="AR84">
        <v>0</v>
      </c>
      <c r="AS84">
        <v>0</v>
      </c>
      <c r="AT84">
        <v>0</v>
      </c>
      <c r="AU84" t="s">
        <v>191</v>
      </c>
      <c r="AV84" t="s">
        <v>329</v>
      </c>
      <c r="AX84" t="s">
        <v>338</v>
      </c>
      <c r="AY84">
        <v>77494</v>
      </c>
      <c r="AZ84">
        <v>48157673102</v>
      </c>
      <c r="BA84" t="s">
        <v>330</v>
      </c>
      <c r="BB84" t="s">
        <v>285</v>
      </c>
      <c r="BC84">
        <v>160696</v>
      </c>
      <c r="BD84">
        <v>2935</v>
      </c>
      <c r="BE84" t="s">
        <v>287</v>
      </c>
      <c r="BF84" t="s">
        <v>287</v>
      </c>
      <c r="BG84" t="s">
        <v>287</v>
      </c>
    </row>
    <row r="85" spans="1:59" x14ac:dyDescent="0.3">
      <c r="A85">
        <v>255534</v>
      </c>
      <c r="B85">
        <v>17331066</v>
      </c>
      <c r="C85">
        <v>2019</v>
      </c>
      <c r="D85" s="67">
        <v>43740</v>
      </c>
      <c r="E85">
        <v>7</v>
      </c>
      <c r="F85" t="s">
        <v>276</v>
      </c>
      <c r="G85" t="s">
        <v>331</v>
      </c>
      <c r="H85" t="s">
        <v>332</v>
      </c>
      <c r="I85" t="s">
        <v>290</v>
      </c>
      <c r="J85">
        <v>29.740422980000002</v>
      </c>
      <c r="K85">
        <v>-95.772989710000004</v>
      </c>
      <c r="L85" t="s">
        <v>279</v>
      </c>
      <c r="M85" t="s">
        <v>280</v>
      </c>
      <c r="N85" t="s">
        <v>281</v>
      </c>
      <c r="O85" t="s">
        <v>282</v>
      </c>
      <c r="P85" t="s">
        <v>283</v>
      </c>
      <c r="Q85" t="s">
        <v>204</v>
      </c>
      <c r="R85" t="s">
        <v>297</v>
      </c>
      <c r="S85">
        <v>0</v>
      </c>
      <c r="T85">
        <v>0</v>
      </c>
      <c r="U85">
        <v>0</v>
      </c>
      <c r="V85">
        <v>0</v>
      </c>
      <c r="W85">
        <v>0</v>
      </c>
      <c r="X85">
        <v>2</v>
      </c>
      <c r="Y85">
        <v>0</v>
      </c>
      <c r="Z85">
        <v>0</v>
      </c>
      <c r="AA85">
        <v>0</v>
      </c>
      <c r="AB85">
        <v>0</v>
      </c>
      <c r="AC85">
        <v>0</v>
      </c>
      <c r="AD85">
        <v>2</v>
      </c>
      <c r="AE85">
        <v>0</v>
      </c>
      <c r="AF85">
        <v>0</v>
      </c>
      <c r="AG85">
        <v>0</v>
      </c>
      <c r="AH85">
        <v>0</v>
      </c>
      <c r="AI85">
        <v>0</v>
      </c>
      <c r="AJ85">
        <v>0</v>
      </c>
      <c r="AK85">
        <v>0</v>
      </c>
      <c r="AL85">
        <v>0</v>
      </c>
      <c r="AM85">
        <v>0</v>
      </c>
      <c r="AN85">
        <v>0</v>
      </c>
      <c r="AO85">
        <v>0</v>
      </c>
      <c r="AP85">
        <v>0</v>
      </c>
      <c r="AQ85">
        <v>0</v>
      </c>
      <c r="AR85">
        <v>0</v>
      </c>
      <c r="AS85">
        <v>0</v>
      </c>
      <c r="AT85">
        <v>0</v>
      </c>
      <c r="AU85" t="s">
        <v>191</v>
      </c>
      <c r="AV85" t="s">
        <v>329</v>
      </c>
      <c r="AX85" t="s">
        <v>338</v>
      </c>
      <c r="AY85">
        <v>77494</v>
      </c>
      <c r="AZ85">
        <v>48157673102</v>
      </c>
      <c r="BA85" t="s">
        <v>330</v>
      </c>
      <c r="BB85" t="s">
        <v>285</v>
      </c>
      <c r="BC85">
        <v>160696</v>
      </c>
      <c r="BD85">
        <v>2935</v>
      </c>
      <c r="BE85" t="s">
        <v>287</v>
      </c>
      <c r="BF85" t="s">
        <v>287</v>
      </c>
      <c r="BG85" t="s">
        <v>287</v>
      </c>
    </row>
    <row r="86" spans="1:59" x14ac:dyDescent="0.3">
      <c r="A86">
        <v>264035</v>
      </c>
      <c r="B86">
        <v>17367781</v>
      </c>
      <c r="C86">
        <v>2019</v>
      </c>
      <c r="D86" s="67">
        <v>43750</v>
      </c>
      <c r="E86">
        <v>12</v>
      </c>
      <c r="F86" t="s">
        <v>294</v>
      </c>
      <c r="G86" t="s">
        <v>331</v>
      </c>
      <c r="H86" t="s">
        <v>332</v>
      </c>
      <c r="I86" t="s">
        <v>278</v>
      </c>
      <c r="J86">
        <v>29.743455990000001</v>
      </c>
      <c r="K86">
        <v>-95.773032549999996</v>
      </c>
      <c r="L86" t="s">
        <v>299</v>
      </c>
      <c r="M86" t="s">
        <v>280</v>
      </c>
      <c r="N86" t="s">
        <v>281</v>
      </c>
      <c r="O86" t="s">
        <v>282</v>
      </c>
      <c r="P86" t="s">
        <v>241</v>
      </c>
      <c r="Q86" t="s">
        <v>204</v>
      </c>
      <c r="R86" t="s">
        <v>297</v>
      </c>
      <c r="S86">
        <v>0</v>
      </c>
      <c r="T86">
        <v>0</v>
      </c>
      <c r="U86">
        <v>0</v>
      </c>
      <c r="V86">
        <v>3</v>
      </c>
      <c r="W86">
        <v>3</v>
      </c>
      <c r="X86">
        <v>4</v>
      </c>
      <c r="Y86">
        <v>0</v>
      </c>
      <c r="Z86">
        <v>0</v>
      </c>
      <c r="AA86">
        <v>0</v>
      </c>
      <c r="AB86">
        <v>0</v>
      </c>
      <c r="AC86">
        <v>3</v>
      </c>
      <c r="AD86">
        <v>4</v>
      </c>
      <c r="AE86">
        <v>3</v>
      </c>
      <c r="AF86">
        <v>0</v>
      </c>
      <c r="AG86">
        <v>0</v>
      </c>
      <c r="AH86">
        <v>0</v>
      </c>
      <c r="AI86">
        <v>0</v>
      </c>
      <c r="AJ86">
        <v>0</v>
      </c>
      <c r="AK86">
        <v>0</v>
      </c>
      <c r="AL86">
        <v>0</v>
      </c>
      <c r="AM86">
        <v>0</v>
      </c>
      <c r="AN86">
        <v>0</v>
      </c>
      <c r="AO86">
        <v>0</v>
      </c>
      <c r="AP86">
        <v>0</v>
      </c>
      <c r="AQ86">
        <v>0</v>
      </c>
      <c r="AR86">
        <v>0</v>
      </c>
      <c r="AS86">
        <v>0</v>
      </c>
      <c r="AT86">
        <v>0</v>
      </c>
      <c r="AU86" t="s">
        <v>191</v>
      </c>
      <c r="AV86" t="s">
        <v>329</v>
      </c>
      <c r="AX86" t="s">
        <v>338</v>
      </c>
      <c r="AY86">
        <v>77494</v>
      </c>
      <c r="AZ86">
        <v>48157673102</v>
      </c>
      <c r="BA86" t="s">
        <v>330</v>
      </c>
      <c r="BB86" t="s">
        <v>285</v>
      </c>
      <c r="BC86">
        <v>160696</v>
      </c>
      <c r="BD86">
        <v>2935</v>
      </c>
      <c r="BE86" t="s">
        <v>287</v>
      </c>
      <c r="BF86" t="s">
        <v>287</v>
      </c>
      <c r="BG86" t="s">
        <v>287</v>
      </c>
    </row>
    <row r="87" spans="1:59" x14ac:dyDescent="0.3">
      <c r="A87">
        <v>267782</v>
      </c>
      <c r="B87">
        <v>17385700</v>
      </c>
      <c r="C87">
        <v>2019</v>
      </c>
      <c r="D87" s="67">
        <v>43768</v>
      </c>
      <c r="E87">
        <v>15</v>
      </c>
      <c r="F87" t="s">
        <v>276</v>
      </c>
      <c r="G87" t="s">
        <v>331</v>
      </c>
      <c r="H87" t="s">
        <v>332</v>
      </c>
      <c r="I87" t="s">
        <v>278</v>
      </c>
      <c r="J87">
        <v>29.74122268</v>
      </c>
      <c r="K87">
        <v>-95.772999780000006</v>
      </c>
      <c r="L87" t="s">
        <v>299</v>
      </c>
      <c r="M87" t="s">
        <v>280</v>
      </c>
      <c r="N87" t="s">
        <v>281</v>
      </c>
      <c r="O87" t="s">
        <v>282</v>
      </c>
      <c r="P87" t="s">
        <v>317</v>
      </c>
      <c r="Q87" t="s">
        <v>204</v>
      </c>
      <c r="R87" t="s">
        <v>297</v>
      </c>
      <c r="S87">
        <v>0</v>
      </c>
      <c r="T87">
        <v>0</v>
      </c>
      <c r="U87">
        <v>4</v>
      </c>
      <c r="V87">
        <v>0</v>
      </c>
      <c r="W87">
        <v>4</v>
      </c>
      <c r="X87">
        <v>2</v>
      </c>
      <c r="Y87">
        <v>1</v>
      </c>
      <c r="Z87">
        <v>0</v>
      </c>
      <c r="AA87">
        <v>0</v>
      </c>
      <c r="AB87">
        <v>4</v>
      </c>
      <c r="AC87">
        <v>0</v>
      </c>
      <c r="AD87">
        <v>2</v>
      </c>
      <c r="AE87">
        <v>4</v>
      </c>
      <c r="AF87">
        <v>1</v>
      </c>
      <c r="AG87">
        <v>0</v>
      </c>
      <c r="AH87">
        <v>0</v>
      </c>
      <c r="AI87">
        <v>0</v>
      </c>
      <c r="AJ87">
        <v>0</v>
      </c>
      <c r="AK87">
        <v>0</v>
      </c>
      <c r="AL87">
        <v>0</v>
      </c>
      <c r="AM87">
        <v>0</v>
      </c>
      <c r="AN87">
        <v>0</v>
      </c>
      <c r="AO87">
        <v>0</v>
      </c>
      <c r="AP87">
        <v>0</v>
      </c>
      <c r="AQ87">
        <v>0</v>
      </c>
      <c r="AR87">
        <v>0</v>
      </c>
      <c r="AS87">
        <v>0</v>
      </c>
      <c r="AT87">
        <v>0</v>
      </c>
      <c r="AU87" t="s">
        <v>191</v>
      </c>
      <c r="AV87" t="s">
        <v>329</v>
      </c>
      <c r="AX87" t="s">
        <v>338</v>
      </c>
      <c r="AY87">
        <v>77494</v>
      </c>
      <c r="AZ87">
        <v>48157673102</v>
      </c>
      <c r="BA87" t="s">
        <v>330</v>
      </c>
      <c r="BB87" t="s">
        <v>285</v>
      </c>
      <c r="BC87">
        <v>160696</v>
      </c>
      <c r="BD87">
        <v>2935</v>
      </c>
      <c r="BE87" t="s">
        <v>287</v>
      </c>
      <c r="BF87" t="s">
        <v>287</v>
      </c>
      <c r="BG87" t="s">
        <v>287</v>
      </c>
    </row>
    <row r="88" spans="1:59" x14ac:dyDescent="0.3">
      <c r="A88">
        <v>267804</v>
      </c>
      <c r="B88">
        <v>17385744</v>
      </c>
      <c r="C88">
        <v>2019</v>
      </c>
      <c r="D88" s="67">
        <v>43767</v>
      </c>
      <c r="E88">
        <v>18</v>
      </c>
      <c r="F88" t="s">
        <v>295</v>
      </c>
      <c r="G88" t="s">
        <v>331</v>
      </c>
      <c r="H88" t="s">
        <v>332</v>
      </c>
      <c r="I88" t="s">
        <v>278</v>
      </c>
      <c r="J88">
        <v>29.73363436</v>
      </c>
      <c r="K88">
        <v>-95.772909040000002</v>
      </c>
      <c r="L88" t="s">
        <v>279</v>
      </c>
      <c r="M88" t="s">
        <v>300</v>
      </c>
      <c r="N88" t="s">
        <v>281</v>
      </c>
      <c r="O88" t="s">
        <v>282</v>
      </c>
      <c r="P88" t="s">
        <v>283</v>
      </c>
      <c r="Q88" t="s">
        <v>204</v>
      </c>
      <c r="R88" t="s">
        <v>297</v>
      </c>
      <c r="S88">
        <v>0</v>
      </c>
      <c r="T88">
        <v>0</v>
      </c>
      <c r="U88">
        <v>0</v>
      </c>
      <c r="V88">
        <v>0</v>
      </c>
      <c r="W88">
        <v>0</v>
      </c>
      <c r="X88">
        <v>2</v>
      </c>
      <c r="Y88">
        <v>0</v>
      </c>
      <c r="Z88">
        <v>0</v>
      </c>
      <c r="AA88">
        <v>0</v>
      </c>
      <c r="AB88">
        <v>0</v>
      </c>
      <c r="AC88">
        <v>0</v>
      </c>
      <c r="AD88">
        <v>2</v>
      </c>
      <c r="AE88">
        <v>0</v>
      </c>
      <c r="AF88">
        <v>0</v>
      </c>
      <c r="AG88">
        <v>0</v>
      </c>
      <c r="AH88">
        <v>0</v>
      </c>
      <c r="AI88">
        <v>0</v>
      </c>
      <c r="AJ88">
        <v>0</v>
      </c>
      <c r="AK88">
        <v>0</v>
      </c>
      <c r="AL88">
        <v>0</v>
      </c>
      <c r="AM88">
        <v>0</v>
      </c>
      <c r="AN88">
        <v>0</v>
      </c>
      <c r="AO88">
        <v>0</v>
      </c>
      <c r="AP88">
        <v>0</v>
      </c>
      <c r="AQ88">
        <v>0</v>
      </c>
      <c r="AR88">
        <v>0</v>
      </c>
      <c r="AS88">
        <v>0</v>
      </c>
      <c r="AT88">
        <v>0</v>
      </c>
      <c r="AU88" t="s">
        <v>191</v>
      </c>
      <c r="AV88" t="s">
        <v>329</v>
      </c>
      <c r="AX88" t="s">
        <v>338</v>
      </c>
      <c r="AY88">
        <v>77494</v>
      </c>
      <c r="AZ88">
        <v>48157673102</v>
      </c>
      <c r="BA88" t="s">
        <v>330</v>
      </c>
      <c r="BB88" t="s">
        <v>285</v>
      </c>
      <c r="BC88">
        <v>160476</v>
      </c>
      <c r="BD88">
        <v>2935</v>
      </c>
      <c r="BE88" t="s">
        <v>287</v>
      </c>
      <c r="BF88" t="s">
        <v>287</v>
      </c>
      <c r="BG88" t="s">
        <v>287</v>
      </c>
    </row>
    <row r="89" spans="1:59" x14ac:dyDescent="0.3">
      <c r="A89">
        <v>267811</v>
      </c>
      <c r="B89">
        <v>17385752</v>
      </c>
      <c r="C89">
        <v>2019</v>
      </c>
      <c r="D89" s="67">
        <v>43771</v>
      </c>
      <c r="E89">
        <v>14</v>
      </c>
      <c r="F89" t="s">
        <v>294</v>
      </c>
      <c r="G89" t="s">
        <v>331</v>
      </c>
      <c r="H89" t="s">
        <v>332</v>
      </c>
      <c r="I89" t="s">
        <v>278</v>
      </c>
      <c r="J89">
        <v>29.73982346</v>
      </c>
      <c r="K89">
        <v>-95.772982679999998</v>
      </c>
      <c r="L89" t="s">
        <v>279</v>
      </c>
      <c r="M89" t="s">
        <v>280</v>
      </c>
      <c r="N89" t="s">
        <v>293</v>
      </c>
      <c r="O89" t="s">
        <v>282</v>
      </c>
      <c r="P89" t="s">
        <v>283</v>
      </c>
      <c r="Q89" t="s">
        <v>204</v>
      </c>
      <c r="R89" t="s">
        <v>297</v>
      </c>
      <c r="S89">
        <v>0</v>
      </c>
      <c r="T89">
        <v>0</v>
      </c>
      <c r="U89">
        <v>0</v>
      </c>
      <c r="V89">
        <v>0</v>
      </c>
      <c r="W89">
        <v>0</v>
      </c>
      <c r="X89">
        <v>3</v>
      </c>
      <c r="Y89">
        <v>0</v>
      </c>
      <c r="Z89">
        <v>0</v>
      </c>
      <c r="AA89">
        <v>0</v>
      </c>
      <c r="AB89">
        <v>0</v>
      </c>
      <c r="AC89">
        <v>0</v>
      </c>
      <c r="AD89">
        <v>3</v>
      </c>
      <c r="AE89">
        <v>0</v>
      </c>
      <c r="AF89">
        <v>0</v>
      </c>
      <c r="AG89">
        <v>0</v>
      </c>
      <c r="AH89">
        <v>0</v>
      </c>
      <c r="AI89">
        <v>0</v>
      </c>
      <c r="AJ89">
        <v>0</v>
      </c>
      <c r="AK89">
        <v>0</v>
      </c>
      <c r="AL89">
        <v>0</v>
      </c>
      <c r="AM89">
        <v>0</v>
      </c>
      <c r="AN89">
        <v>0</v>
      </c>
      <c r="AO89">
        <v>0</v>
      </c>
      <c r="AP89">
        <v>0</v>
      </c>
      <c r="AQ89">
        <v>0</v>
      </c>
      <c r="AR89">
        <v>0</v>
      </c>
      <c r="AS89">
        <v>0</v>
      </c>
      <c r="AT89">
        <v>0</v>
      </c>
      <c r="AU89" t="s">
        <v>191</v>
      </c>
      <c r="AV89" t="s">
        <v>329</v>
      </c>
      <c r="AX89" t="s">
        <v>338</v>
      </c>
      <c r="AY89">
        <v>77494</v>
      </c>
      <c r="AZ89">
        <v>48157673102</v>
      </c>
      <c r="BA89" t="s">
        <v>330</v>
      </c>
      <c r="BB89" t="s">
        <v>285</v>
      </c>
      <c r="BC89">
        <v>160696</v>
      </c>
      <c r="BD89">
        <v>2935</v>
      </c>
      <c r="BE89" t="s">
        <v>287</v>
      </c>
      <c r="BF89" t="s">
        <v>287</v>
      </c>
      <c r="BG89" t="s">
        <v>287</v>
      </c>
    </row>
    <row r="90" spans="1:59" x14ac:dyDescent="0.3">
      <c r="A90">
        <v>270170</v>
      </c>
      <c r="B90">
        <v>17395825</v>
      </c>
      <c r="C90">
        <v>2019</v>
      </c>
      <c r="D90" s="67">
        <v>43772</v>
      </c>
      <c r="E90">
        <v>21</v>
      </c>
      <c r="F90" t="s">
        <v>289</v>
      </c>
      <c r="G90" t="s">
        <v>331</v>
      </c>
      <c r="H90" t="s">
        <v>332</v>
      </c>
      <c r="I90" t="s">
        <v>290</v>
      </c>
      <c r="J90">
        <v>29.734703769999999</v>
      </c>
      <c r="K90">
        <v>-95.772927749999994</v>
      </c>
      <c r="L90" t="s">
        <v>279</v>
      </c>
      <c r="M90" t="s">
        <v>300</v>
      </c>
      <c r="N90" t="s">
        <v>281</v>
      </c>
      <c r="O90" t="s">
        <v>282</v>
      </c>
      <c r="P90" t="s">
        <v>283</v>
      </c>
      <c r="Q90" t="s">
        <v>204</v>
      </c>
      <c r="R90" t="s">
        <v>311</v>
      </c>
      <c r="S90">
        <v>0</v>
      </c>
      <c r="T90">
        <v>0</v>
      </c>
      <c r="U90">
        <v>0</v>
      </c>
      <c r="V90">
        <v>0</v>
      </c>
      <c r="W90">
        <v>0</v>
      </c>
      <c r="X90">
        <v>2</v>
      </c>
      <c r="Y90">
        <v>0</v>
      </c>
      <c r="Z90">
        <v>0</v>
      </c>
      <c r="AA90">
        <v>0</v>
      </c>
      <c r="AB90">
        <v>0</v>
      </c>
      <c r="AC90">
        <v>0</v>
      </c>
      <c r="AD90">
        <v>2</v>
      </c>
      <c r="AE90">
        <v>0</v>
      </c>
      <c r="AF90">
        <v>0</v>
      </c>
      <c r="AG90">
        <v>0</v>
      </c>
      <c r="AH90">
        <v>0</v>
      </c>
      <c r="AI90">
        <v>0</v>
      </c>
      <c r="AJ90">
        <v>0</v>
      </c>
      <c r="AK90">
        <v>0</v>
      </c>
      <c r="AL90">
        <v>0</v>
      </c>
      <c r="AM90">
        <v>0</v>
      </c>
      <c r="AN90">
        <v>0</v>
      </c>
      <c r="AO90">
        <v>0</v>
      </c>
      <c r="AP90">
        <v>0</v>
      </c>
      <c r="AQ90">
        <v>0</v>
      </c>
      <c r="AR90">
        <v>0</v>
      </c>
      <c r="AS90">
        <v>0</v>
      </c>
      <c r="AT90">
        <v>0</v>
      </c>
      <c r="AU90" t="s">
        <v>191</v>
      </c>
      <c r="AV90" t="s">
        <v>329</v>
      </c>
      <c r="AX90" t="s">
        <v>338</v>
      </c>
      <c r="AY90">
        <v>77494</v>
      </c>
      <c r="AZ90">
        <v>48157673102</v>
      </c>
      <c r="BA90" t="s">
        <v>330</v>
      </c>
      <c r="BB90" t="s">
        <v>285</v>
      </c>
      <c r="BC90">
        <v>160476</v>
      </c>
      <c r="BD90">
        <v>2935</v>
      </c>
      <c r="BE90" t="s">
        <v>287</v>
      </c>
      <c r="BF90" t="s">
        <v>287</v>
      </c>
      <c r="BG90" t="s">
        <v>287</v>
      </c>
    </row>
    <row r="91" spans="1:59" x14ac:dyDescent="0.3">
      <c r="A91">
        <v>272349</v>
      </c>
      <c r="B91">
        <v>17405498</v>
      </c>
      <c r="C91">
        <v>2019</v>
      </c>
      <c r="D91" s="67">
        <v>43784</v>
      </c>
      <c r="E91">
        <v>14</v>
      </c>
      <c r="F91" t="s">
        <v>316</v>
      </c>
      <c r="G91" t="s">
        <v>331</v>
      </c>
      <c r="H91" t="s">
        <v>332</v>
      </c>
      <c r="I91" t="s">
        <v>290</v>
      </c>
      <c r="J91">
        <v>29.73676296</v>
      </c>
      <c r="K91">
        <v>-95.772948549999995</v>
      </c>
      <c r="L91" t="s">
        <v>279</v>
      </c>
      <c r="M91" t="s">
        <v>280</v>
      </c>
      <c r="N91" t="s">
        <v>281</v>
      </c>
      <c r="O91" t="s">
        <v>282</v>
      </c>
      <c r="P91" t="s">
        <v>241</v>
      </c>
      <c r="Q91" t="s">
        <v>204</v>
      </c>
      <c r="R91" t="s">
        <v>297</v>
      </c>
      <c r="S91">
        <v>0</v>
      </c>
      <c r="T91">
        <v>0</v>
      </c>
      <c r="U91">
        <v>0</v>
      </c>
      <c r="V91">
        <v>2</v>
      </c>
      <c r="W91">
        <v>2</v>
      </c>
      <c r="X91">
        <v>2</v>
      </c>
      <c r="Y91">
        <v>0</v>
      </c>
      <c r="Z91">
        <v>0</v>
      </c>
      <c r="AA91">
        <v>0</v>
      </c>
      <c r="AB91">
        <v>0</v>
      </c>
      <c r="AC91">
        <v>2</v>
      </c>
      <c r="AD91">
        <v>2</v>
      </c>
      <c r="AE91">
        <v>2</v>
      </c>
      <c r="AF91">
        <v>0</v>
      </c>
      <c r="AG91">
        <v>0</v>
      </c>
      <c r="AH91">
        <v>0</v>
      </c>
      <c r="AI91">
        <v>0</v>
      </c>
      <c r="AJ91">
        <v>0</v>
      </c>
      <c r="AK91">
        <v>0</v>
      </c>
      <c r="AL91">
        <v>0</v>
      </c>
      <c r="AM91">
        <v>0</v>
      </c>
      <c r="AN91">
        <v>0</v>
      </c>
      <c r="AO91">
        <v>0</v>
      </c>
      <c r="AP91">
        <v>0</v>
      </c>
      <c r="AQ91">
        <v>0</v>
      </c>
      <c r="AR91">
        <v>0</v>
      </c>
      <c r="AS91">
        <v>0</v>
      </c>
      <c r="AT91">
        <v>0</v>
      </c>
      <c r="AU91" t="s">
        <v>191</v>
      </c>
      <c r="AV91" t="s">
        <v>329</v>
      </c>
      <c r="AX91" t="s">
        <v>338</v>
      </c>
      <c r="AY91">
        <v>77494</v>
      </c>
      <c r="AZ91">
        <v>48157673102</v>
      </c>
      <c r="BA91" t="s">
        <v>330</v>
      </c>
      <c r="BB91" t="s">
        <v>285</v>
      </c>
      <c r="BC91">
        <v>160476</v>
      </c>
      <c r="BD91">
        <v>2935</v>
      </c>
      <c r="BE91" t="s">
        <v>287</v>
      </c>
      <c r="BF91" t="s">
        <v>287</v>
      </c>
      <c r="BG91" t="s">
        <v>287</v>
      </c>
    </row>
    <row r="92" spans="1:59" x14ac:dyDescent="0.3">
      <c r="A92">
        <v>281576</v>
      </c>
      <c r="B92">
        <v>17446819</v>
      </c>
      <c r="C92">
        <v>2019</v>
      </c>
      <c r="D92" s="67">
        <v>43804</v>
      </c>
      <c r="E92">
        <v>15</v>
      </c>
      <c r="F92" t="s">
        <v>288</v>
      </c>
      <c r="G92" t="s">
        <v>331</v>
      </c>
      <c r="H92" t="s">
        <v>332</v>
      </c>
      <c r="I92" t="s">
        <v>278</v>
      </c>
      <c r="J92">
        <v>29.742728960000001</v>
      </c>
      <c r="K92">
        <v>-95.773021830000005</v>
      </c>
      <c r="L92" t="s">
        <v>279</v>
      </c>
      <c r="M92" t="s">
        <v>280</v>
      </c>
      <c r="N92" t="s">
        <v>293</v>
      </c>
      <c r="O92" t="s">
        <v>282</v>
      </c>
      <c r="P92" t="s">
        <v>283</v>
      </c>
      <c r="Q92" t="s">
        <v>204</v>
      </c>
      <c r="R92" t="s">
        <v>297</v>
      </c>
      <c r="S92">
        <v>0</v>
      </c>
      <c r="T92">
        <v>0</v>
      </c>
      <c r="U92">
        <v>0</v>
      </c>
      <c r="V92">
        <v>0</v>
      </c>
      <c r="W92">
        <v>0</v>
      </c>
      <c r="X92">
        <v>4</v>
      </c>
      <c r="Y92">
        <v>0</v>
      </c>
      <c r="Z92">
        <v>0</v>
      </c>
      <c r="AA92">
        <v>0</v>
      </c>
      <c r="AB92">
        <v>0</v>
      </c>
      <c r="AC92">
        <v>0</v>
      </c>
      <c r="AD92">
        <v>4</v>
      </c>
      <c r="AE92">
        <v>0</v>
      </c>
      <c r="AF92">
        <v>0</v>
      </c>
      <c r="AG92">
        <v>0</v>
      </c>
      <c r="AH92">
        <v>0</v>
      </c>
      <c r="AI92">
        <v>0</v>
      </c>
      <c r="AJ92">
        <v>0</v>
      </c>
      <c r="AK92">
        <v>0</v>
      </c>
      <c r="AL92">
        <v>0</v>
      </c>
      <c r="AM92">
        <v>0</v>
      </c>
      <c r="AN92">
        <v>0</v>
      </c>
      <c r="AO92">
        <v>0</v>
      </c>
      <c r="AP92">
        <v>0</v>
      </c>
      <c r="AQ92">
        <v>0</v>
      </c>
      <c r="AR92">
        <v>0</v>
      </c>
      <c r="AS92">
        <v>0</v>
      </c>
      <c r="AT92">
        <v>0</v>
      </c>
      <c r="AU92" t="s">
        <v>191</v>
      </c>
      <c r="AV92" t="s">
        <v>329</v>
      </c>
      <c r="AX92" t="s">
        <v>338</v>
      </c>
      <c r="AY92">
        <v>77494</v>
      </c>
      <c r="AZ92">
        <v>48157673102</v>
      </c>
      <c r="BA92" t="s">
        <v>330</v>
      </c>
      <c r="BB92" t="s">
        <v>285</v>
      </c>
      <c r="BC92">
        <v>160696</v>
      </c>
      <c r="BD92">
        <v>2935</v>
      </c>
      <c r="BE92" t="s">
        <v>287</v>
      </c>
      <c r="BF92" t="s">
        <v>287</v>
      </c>
      <c r="BG92" t="s">
        <v>287</v>
      </c>
    </row>
    <row r="93" spans="1:59" x14ac:dyDescent="0.3">
      <c r="A93">
        <v>281577</v>
      </c>
      <c r="B93">
        <v>17446822</v>
      </c>
      <c r="C93">
        <v>2019</v>
      </c>
      <c r="D93" s="67">
        <v>43805</v>
      </c>
      <c r="E93">
        <v>15</v>
      </c>
      <c r="F93" t="s">
        <v>316</v>
      </c>
      <c r="G93" t="s">
        <v>331</v>
      </c>
      <c r="H93" t="s">
        <v>332</v>
      </c>
      <c r="I93" t="s">
        <v>290</v>
      </c>
      <c r="J93">
        <v>29.742744569999999</v>
      </c>
      <c r="K93">
        <v>-95.773022089999998</v>
      </c>
      <c r="L93" t="s">
        <v>279</v>
      </c>
      <c r="M93" t="s">
        <v>280</v>
      </c>
      <c r="N93" t="s">
        <v>293</v>
      </c>
      <c r="O93" t="s">
        <v>282</v>
      </c>
      <c r="P93" t="s">
        <v>283</v>
      </c>
      <c r="Q93" t="s">
        <v>204</v>
      </c>
      <c r="R93" t="s">
        <v>297</v>
      </c>
      <c r="S93">
        <v>0</v>
      </c>
      <c r="T93">
        <v>0</v>
      </c>
      <c r="U93">
        <v>0</v>
      </c>
      <c r="V93">
        <v>0</v>
      </c>
      <c r="W93">
        <v>0</v>
      </c>
      <c r="X93">
        <v>4</v>
      </c>
      <c r="Y93">
        <v>0</v>
      </c>
      <c r="Z93">
        <v>0</v>
      </c>
      <c r="AA93">
        <v>0</v>
      </c>
      <c r="AB93">
        <v>0</v>
      </c>
      <c r="AC93">
        <v>0</v>
      </c>
      <c r="AD93">
        <v>4</v>
      </c>
      <c r="AE93">
        <v>0</v>
      </c>
      <c r="AF93">
        <v>0</v>
      </c>
      <c r="AG93">
        <v>0</v>
      </c>
      <c r="AH93">
        <v>0</v>
      </c>
      <c r="AI93">
        <v>0</v>
      </c>
      <c r="AJ93">
        <v>0</v>
      </c>
      <c r="AK93">
        <v>0</v>
      </c>
      <c r="AL93">
        <v>0</v>
      </c>
      <c r="AM93">
        <v>0</v>
      </c>
      <c r="AN93">
        <v>0</v>
      </c>
      <c r="AO93">
        <v>0</v>
      </c>
      <c r="AP93">
        <v>0</v>
      </c>
      <c r="AQ93">
        <v>0</v>
      </c>
      <c r="AR93">
        <v>0</v>
      </c>
      <c r="AS93">
        <v>0</v>
      </c>
      <c r="AT93">
        <v>0</v>
      </c>
      <c r="AU93" t="s">
        <v>191</v>
      </c>
      <c r="AV93" t="s">
        <v>329</v>
      </c>
      <c r="AX93" t="s">
        <v>338</v>
      </c>
      <c r="AY93">
        <v>77494</v>
      </c>
      <c r="AZ93">
        <v>48157673102</v>
      </c>
      <c r="BA93" t="s">
        <v>330</v>
      </c>
      <c r="BB93" t="s">
        <v>285</v>
      </c>
      <c r="BC93">
        <v>160696</v>
      </c>
      <c r="BD93">
        <v>2935</v>
      </c>
      <c r="BE93" t="s">
        <v>287</v>
      </c>
      <c r="BF93" t="s">
        <v>287</v>
      </c>
      <c r="BG93" t="s">
        <v>287</v>
      </c>
    </row>
    <row r="94" spans="1:59" x14ac:dyDescent="0.3">
      <c r="A94">
        <v>284064</v>
      </c>
      <c r="B94">
        <v>17457669</v>
      </c>
      <c r="C94">
        <v>2019</v>
      </c>
      <c r="D94" s="67">
        <v>43809</v>
      </c>
      <c r="E94">
        <v>8</v>
      </c>
      <c r="F94" t="s">
        <v>295</v>
      </c>
      <c r="G94" t="s">
        <v>331</v>
      </c>
      <c r="H94" t="s">
        <v>332</v>
      </c>
      <c r="I94" t="s">
        <v>278</v>
      </c>
      <c r="J94">
        <v>29.736778350000002</v>
      </c>
      <c r="K94">
        <v>-95.772948729999996</v>
      </c>
      <c r="L94" t="s">
        <v>304</v>
      </c>
      <c r="M94" t="s">
        <v>280</v>
      </c>
      <c r="N94" t="s">
        <v>292</v>
      </c>
      <c r="O94" t="s">
        <v>282</v>
      </c>
      <c r="P94" t="s">
        <v>283</v>
      </c>
      <c r="Q94" t="s">
        <v>204</v>
      </c>
      <c r="R94" t="s">
        <v>297</v>
      </c>
      <c r="S94">
        <v>0</v>
      </c>
      <c r="T94">
        <v>0</v>
      </c>
      <c r="U94">
        <v>0</v>
      </c>
      <c r="V94">
        <v>0</v>
      </c>
      <c r="W94">
        <v>0</v>
      </c>
      <c r="X94">
        <v>3</v>
      </c>
      <c r="Y94">
        <v>0</v>
      </c>
      <c r="Z94">
        <v>0</v>
      </c>
      <c r="AA94">
        <v>0</v>
      </c>
      <c r="AB94">
        <v>0</v>
      </c>
      <c r="AC94">
        <v>0</v>
      </c>
      <c r="AD94">
        <v>3</v>
      </c>
      <c r="AE94">
        <v>0</v>
      </c>
      <c r="AF94">
        <v>0</v>
      </c>
      <c r="AG94">
        <v>0</v>
      </c>
      <c r="AH94">
        <v>0</v>
      </c>
      <c r="AI94">
        <v>0</v>
      </c>
      <c r="AJ94">
        <v>0</v>
      </c>
      <c r="AK94">
        <v>0</v>
      </c>
      <c r="AL94">
        <v>0</v>
      </c>
      <c r="AM94">
        <v>0</v>
      </c>
      <c r="AN94">
        <v>0</v>
      </c>
      <c r="AO94">
        <v>0</v>
      </c>
      <c r="AP94">
        <v>0</v>
      </c>
      <c r="AQ94">
        <v>0</v>
      </c>
      <c r="AR94">
        <v>0</v>
      </c>
      <c r="AS94">
        <v>0</v>
      </c>
      <c r="AT94">
        <v>0</v>
      </c>
      <c r="AU94" t="s">
        <v>191</v>
      </c>
      <c r="AV94" t="s">
        <v>329</v>
      </c>
      <c r="AX94" t="s">
        <v>338</v>
      </c>
      <c r="AY94">
        <v>77494</v>
      </c>
      <c r="AZ94">
        <v>48157673102</v>
      </c>
      <c r="BA94" t="s">
        <v>330</v>
      </c>
      <c r="BB94" t="s">
        <v>285</v>
      </c>
      <c r="BC94">
        <v>160476</v>
      </c>
      <c r="BD94">
        <v>2935</v>
      </c>
      <c r="BE94" t="s">
        <v>287</v>
      </c>
      <c r="BF94" t="s">
        <v>287</v>
      </c>
      <c r="BG94" t="s">
        <v>287</v>
      </c>
    </row>
    <row r="95" spans="1:59" x14ac:dyDescent="0.3">
      <c r="A95">
        <v>286588</v>
      </c>
      <c r="B95">
        <v>17467391</v>
      </c>
      <c r="C95">
        <v>2019</v>
      </c>
      <c r="D95" s="67">
        <v>43813</v>
      </c>
      <c r="E95">
        <v>12</v>
      </c>
      <c r="F95" t="s">
        <v>294</v>
      </c>
      <c r="G95" t="s">
        <v>331</v>
      </c>
      <c r="H95" t="s">
        <v>332</v>
      </c>
      <c r="I95" t="s">
        <v>278</v>
      </c>
      <c r="J95">
        <v>29.742032429999998</v>
      </c>
      <c r="K95">
        <v>-95.773010529999993</v>
      </c>
      <c r="L95" t="s">
        <v>279</v>
      </c>
      <c r="M95" t="s">
        <v>280</v>
      </c>
      <c r="N95" t="s">
        <v>281</v>
      </c>
      <c r="O95" t="s">
        <v>282</v>
      </c>
      <c r="P95" t="s">
        <v>283</v>
      </c>
      <c r="Q95" t="s">
        <v>204</v>
      </c>
      <c r="R95" t="s">
        <v>291</v>
      </c>
      <c r="S95">
        <v>0</v>
      </c>
      <c r="T95">
        <v>0</v>
      </c>
      <c r="U95">
        <v>0</v>
      </c>
      <c r="V95">
        <v>0</v>
      </c>
      <c r="W95">
        <v>0</v>
      </c>
      <c r="X95">
        <v>3</v>
      </c>
      <c r="Y95">
        <v>0</v>
      </c>
      <c r="Z95">
        <v>0</v>
      </c>
      <c r="AA95">
        <v>0</v>
      </c>
      <c r="AB95">
        <v>0</v>
      </c>
      <c r="AC95">
        <v>0</v>
      </c>
      <c r="AD95">
        <v>3</v>
      </c>
      <c r="AE95">
        <v>0</v>
      </c>
      <c r="AF95">
        <v>0</v>
      </c>
      <c r="AG95">
        <v>0</v>
      </c>
      <c r="AH95">
        <v>0</v>
      </c>
      <c r="AI95">
        <v>0</v>
      </c>
      <c r="AJ95">
        <v>0</v>
      </c>
      <c r="AK95">
        <v>0</v>
      </c>
      <c r="AL95">
        <v>0</v>
      </c>
      <c r="AM95">
        <v>0</v>
      </c>
      <c r="AN95">
        <v>0</v>
      </c>
      <c r="AO95">
        <v>0</v>
      </c>
      <c r="AP95">
        <v>0</v>
      </c>
      <c r="AQ95">
        <v>0</v>
      </c>
      <c r="AR95">
        <v>0</v>
      </c>
      <c r="AS95">
        <v>0</v>
      </c>
      <c r="AT95">
        <v>0</v>
      </c>
      <c r="AU95" t="s">
        <v>191</v>
      </c>
      <c r="AV95" t="s">
        <v>329</v>
      </c>
      <c r="AX95" t="s">
        <v>338</v>
      </c>
      <c r="AY95">
        <v>77494</v>
      </c>
      <c r="AZ95">
        <v>48157673102</v>
      </c>
      <c r="BA95" t="s">
        <v>330</v>
      </c>
      <c r="BB95" t="s">
        <v>285</v>
      </c>
      <c r="BC95">
        <v>160696</v>
      </c>
      <c r="BD95">
        <v>2935</v>
      </c>
      <c r="BE95" t="s">
        <v>287</v>
      </c>
      <c r="BF95" t="s">
        <v>287</v>
      </c>
      <c r="BG95" t="s">
        <v>287</v>
      </c>
    </row>
    <row r="96" spans="1:59" x14ac:dyDescent="0.3">
      <c r="A96">
        <v>287050</v>
      </c>
      <c r="B96">
        <v>17469675</v>
      </c>
      <c r="C96">
        <v>2019</v>
      </c>
      <c r="D96" s="67">
        <v>43817</v>
      </c>
      <c r="E96">
        <v>19</v>
      </c>
      <c r="F96" t="s">
        <v>276</v>
      </c>
      <c r="G96" t="s">
        <v>331</v>
      </c>
      <c r="H96" t="s">
        <v>332</v>
      </c>
      <c r="I96" t="s">
        <v>290</v>
      </c>
      <c r="J96">
        <v>29.742745509999999</v>
      </c>
      <c r="K96">
        <v>-95.773022100000006</v>
      </c>
      <c r="L96" t="s">
        <v>279</v>
      </c>
      <c r="M96" t="s">
        <v>300</v>
      </c>
      <c r="N96" t="s">
        <v>292</v>
      </c>
      <c r="O96" t="s">
        <v>282</v>
      </c>
      <c r="P96" t="s">
        <v>283</v>
      </c>
      <c r="Q96" t="s">
        <v>204</v>
      </c>
      <c r="R96" t="s">
        <v>297</v>
      </c>
      <c r="S96">
        <v>0</v>
      </c>
      <c r="T96">
        <v>0</v>
      </c>
      <c r="U96">
        <v>0</v>
      </c>
      <c r="V96">
        <v>0</v>
      </c>
      <c r="W96">
        <v>0</v>
      </c>
      <c r="X96">
        <v>2</v>
      </c>
      <c r="Y96">
        <v>0</v>
      </c>
      <c r="Z96">
        <v>0</v>
      </c>
      <c r="AA96">
        <v>0</v>
      </c>
      <c r="AB96">
        <v>0</v>
      </c>
      <c r="AC96">
        <v>0</v>
      </c>
      <c r="AD96">
        <v>2</v>
      </c>
      <c r="AE96">
        <v>0</v>
      </c>
      <c r="AF96">
        <v>0</v>
      </c>
      <c r="AG96">
        <v>0</v>
      </c>
      <c r="AH96">
        <v>0</v>
      </c>
      <c r="AI96">
        <v>0</v>
      </c>
      <c r="AJ96">
        <v>0</v>
      </c>
      <c r="AK96">
        <v>0</v>
      </c>
      <c r="AL96">
        <v>0</v>
      </c>
      <c r="AM96">
        <v>0</v>
      </c>
      <c r="AN96">
        <v>0</v>
      </c>
      <c r="AO96">
        <v>0</v>
      </c>
      <c r="AP96">
        <v>0</v>
      </c>
      <c r="AQ96">
        <v>0</v>
      </c>
      <c r="AR96">
        <v>0</v>
      </c>
      <c r="AS96">
        <v>0</v>
      </c>
      <c r="AT96">
        <v>0</v>
      </c>
      <c r="AU96" t="s">
        <v>191</v>
      </c>
      <c r="AV96" t="s">
        <v>329</v>
      </c>
      <c r="AX96" t="s">
        <v>338</v>
      </c>
      <c r="AY96">
        <v>77494</v>
      </c>
      <c r="AZ96">
        <v>48157673102</v>
      </c>
      <c r="BA96" t="s">
        <v>330</v>
      </c>
      <c r="BB96" t="s">
        <v>285</v>
      </c>
      <c r="BC96">
        <v>160696</v>
      </c>
      <c r="BD96">
        <v>2935</v>
      </c>
      <c r="BE96" t="s">
        <v>287</v>
      </c>
      <c r="BF96" t="s">
        <v>287</v>
      </c>
      <c r="BG96" t="s">
        <v>287</v>
      </c>
    </row>
    <row r="97" spans="1:59" x14ac:dyDescent="0.3">
      <c r="A97">
        <v>288382</v>
      </c>
      <c r="B97">
        <v>17476192</v>
      </c>
      <c r="C97">
        <v>2019</v>
      </c>
      <c r="D97" s="67">
        <v>43819</v>
      </c>
      <c r="E97">
        <v>12</v>
      </c>
      <c r="F97" t="s">
        <v>316</v>
      </c>
      <c r="G97" t="s">
        <v>315</v>
      </c>
      <c r="H97" t="s">
        <v>332</v>
      </c>
      <c r="I97" t="s">
        <v>290</v>
      </c>
      <c r="J97">
        <v>29.73995854</v>
      </c>
      <c r="K97">
        <v>-95.772984269999995</v>
      </c>
      <c r="L97" t="s">
        <v>304</v>
      </c>
      <c r="M97" t="s">
        <v>280</v>
      </c>
      <c r="N97" t="s">
        <v>281</v>
      </c>
      <c r="O97" t="s">
        <v>282</v>
      </c>
      <c r="P97" t="s">
        <v>283</v>
      </c>
      <c r="Q97" t="s">
        <v>204</v>
      </c>
      <c r="R97" t="s">
        <v>297</v>
      </c>
      <c r="S97">
        <v>0</v>
      </c>
      <c r="T97">
        <v>0</v>
      </c>
      <c r="U97">
        <v>0</v>
      </c>
      <c r="V97">
        <v>0</v>
      </c>
      <c r="W97">
        <v>0</v>
      </c>
      <c r="X97">
        <v>2</v>
      </c>
      <c r="Y97">
        <v>0</v>
      </c>
      <c r="Z97">
        <v>0</v>
      </c>
      <c r="AA97">
        <v>0</v>
      </c>
      <c r="AB97">
        <v>0</v>
      </c>
      <c r="AC97">
        <v>0</v>
      </c>
      <c r="AD97">
        <v>2</v>
      </c>
      <c r="AE97">
        <v>0</v>
      </c>
      <c r="AF97">
        <v>0</v>
      </c>
      <c r="AG97">
        <v>0</v>
      </c>
      <c r="AH97">
        <v>0</v>
      </c>
      <c r="AI97">
        <v>0</v>
      </c>
      <c r="AJ97">
        <v>0</v>
      </c>
      <c r="AK97">
        <v>0</v>
      </c>
      <c r="AL97">
        <v>0</v>
      </c>
      <c r="AM97">
        <v>0</v>
      </c>
      <c r="AN97">
        <v>0</v>
      </c>
      <c r="AO97">
        <v>0</v>
      </c>
      <c r="AP97">
        <v>0</v>
      </c>
      <c r="AQ97">
        <v>0</v>
      </c>
      <c r="AR97">
        <v>0</v>
      </c>
      <c r="AS97">
        <v>0</v>
      </c>
      <c r="AT97">
        <v>0</v>
      </c>
      <c r="AU97" t="s">
        <v>191</v>
      </c>
      <c r="AV97" t="s">
        <v>329</v>
      </c>
      <c r="AX97" t="s">
        <v>338</v>
      </c>
      <c r="AY97">
        <v>77494</v>
      </c>
      <c r="AZ97">
        <v>48157673102</v>
      </c>
      <c r="BA97" t="s">
        <v>330</v>
      </c>
      <c r="BB97" t="s">
        <v>285</v>
      </c>
      <c r="BC97">
        <v>160696</v>
      </c>
      <c r="BD97">
        <v>2935</v>
      </c>
      <c r="BE97" t="s">
        <v>287</v>
      </c>
      <c r="BF97" t="s">
        <v>287</v>
      </c>
      <c r="BG97" t="s">
        <v>287</v>
      </c>
    </row>
    <row r="98" spans="1:59" x14ac:dyDescent="0.3">
      <c r="A98">
        <v>288383</v>
      </c>
      <c r="B98">
        <v>17476197</v>
      </c>
      <c r="C98">
        <v>2019</v>
      </c>
      <c r="D98" s="67">
        <v>43819</v>
      </c>
      <c r="E98">
        <v>12</v>
      </c>
      <c r="F98" t="s">
        <v>316</v>
      </c>
      <c r="G98" t="s">
        <v>331</v>
      </c>
      <c r="H98" t="s">
        <v>332</v>
      </c>
      <c r="I98" t="s">
        <v>290</v>
      </c>
      <c r="J98">
        <v>29.73995854</v>
      </c>
      <c r="K98">
        <v>-95.772984269999995</v>
      </c>
      <c r="L98" t="s">
        <v>304</v>
      </c>
      <c r="M98" t="s">
        <v>280</v>
      </c>
      <c r="N98" t="s">
        <v>281</v>
      </c>
      <c r="O98" t="s">
        <v>282</v>
      </c>
      <c r="P98" t="s">
        <v>283</v>
      </c>
      <c r="Q98" t="s">
        <v>204</v>
      </c>
      <c r="R98" t="s">
        <v>297</v>
      </c>
      <c r="S98">
        <v>0</v>
      </c>
      <c r="T98">
        <v>0</v>
      </c>
      <c r="U98">
        <v>0</v>
      </c>
      <c r="V98">
        <v>0</v>
      </c>
      <c r="W98">
        <v>0</v>
      </c>
      <c r="X98">
        <v>3</v>
      </c>
      <c r="Y98">
        <v>0</v>
      </c>
      <c r="Z98">
        <v>0</v>
      </c>
      <c r="AA98">
        <v>0</v>
      </c>
      <c r="AB98">
        <v>0</v>
      </c>
      <c r="AC98">
        <v>0</v>
      </c>
      <c r="AD98">
        <v>3</v>
      </c>
      <c r="AE98">
        <v>0</v>
      </c>
      <c r="AF98">
        <v>0</v>
      </c>
      <c r="AG98">
        <v>0</v>
      </c>
      <c r="AH98">
        <v>0</v>
      </c>
      <c r="AI98">
        <v>0</v>
      </c>
      <c r="AJ98">
        <v>0</v>
      </c>
      <c r="AK98">
        <v>0</v>
      </c>
      <c r="AL98">
        <v>0</v>
      </c>
      <c r="AM98">
        <v>0</v>
      </c>
      <c r="AN98">
        <v>0</v>
      </c>
      <c r="AO98">
        <v>0</v>
      </c>
      <c r="AP98">
        <v>0</v>
      </c>
      <c r="AQ98">
        <v>0</v>
      </c>
      <c r="AR98">
        <v>0</v>
      </c>
      <c r="AS98">
        <v>0</v>
      </c>
      <c r="AT98">
        <v>0</v>
      </c>
      <c r="AU98" t="s">
        <v>191</v>
      </c>
      <c r="AV98" t="s">
        <v>329</v>
      </c>
      <c r="AX98" t="s">
        <v>338</v>
      </c>
      <c r="AY98">
        <v>77494</v>
      </c>
      <c r="AZ98">
        <v>48157673102</v>
      </c>
      <c r="BA98" t="s">
        <v>330</v>
      </c>
      <c r="BB98" t="s">
        <v>285</v>
      </c>
      <c r="BC98">
        <v>160696</v>
      </c>
      <c r="BD98">
        <v>2935</v>
      </c>
      <c r="BE98" t="s">
        <v>287</v>
      </c>
      <c r="BF98" t="s">
        <v>287</v>
      </c>
      <c r="BG98" t="s">
        <v>287</v>
      </c>
    </row>
    <row r="99" spans="1:59" x14ac:dyDescent="0.3">
      <c r="A99">
        <v>291169</v>
      </c>
      <c r="B99">
        <v>17486741</v>
      </c>
      <c r="C99">
        <v>2019</v>
      </c>
      <c r="D99" s="67">
        <v>43820</v>
      </c>
      <c r="E99">
        <v>14</v>
      </c>
      <c r="F99" t="s">
        <v>294</v>
      </c>
      <c r="G99" t="s">
        <v>331</v>
      </c>
      <c r="H99" t="s">
        <v>332</v>
      </c>
      <c r="I99" t="s">
        <v>290</v>
      </c>
      <c r="J99">
        <v>29.743237579999999</v>
      </c>
      <c r="K99">
        <v>-95.773030079999998</v>
      </c>
      <c r="L99" t="s">
        <v>279</v>
      </c>
      <c r="M99" t="s">
        <v>280</v>
      </c>
      <c r="N99" t="s">
        <v>281</v>
      </c>
      <c r="O99" t="s">
        <v>282</v>
      </c>
      <c r="P99" t="s">
        <v>283</v>
      </c>
      <c r="Q99" t="s">
        <v>204</v>
      </c>
      <c r="R99" t="s">
        <v>311</v>
      </c>
      <c r="S99">
        <v>0</v>
      </c>
      <c r="T99">
        <v>0</v>
      </c>
      <c r="U99">
        <v>0</v>
      </c>
      <c r="V99">
        <v>0</v>
      </c>
      <c r="W99">
        <v>0</v>
      </c>
      <c r="X99">
        <v>5</v>
      </c>
      <c r="Y99">
        <v>0</v>
      </c>
      <c r="Z99">
        <v>0</v>
      </c>
      <c r="AA99">
        <v>0</v>
      </c>
      <c r="AB99">
        <v>0</v>
      </c>
      <c r="AC99">
        <v>0</v>
      </c>
      <c r="AD99">
        <v>5</v>
      </c>
      <c r="AE99">
        <v>0</v>
      </c>
      <c r="AF99">
        <v>0</v>
      </c>
      <c r="AG99">
        <v>0</v>
      </c>
      <c r="AH99">
        <v>0</v>
      </c>
      <c r="AI99">
        <v>0</v>
      </c>
      <c r="AJ99">
        <v>0</v>
      </c>
      <c r="AK99">
        <v>0</v>
      </c>
      <c r="AL99">
        <v>0</v>
      </c>
      <c r="AM99">
        <v>0</v>
      </c>
      <c r="AN99">
        <v>0</v>
      </c>
      <c r="AO99">
        <v>0</v>
      </c>
      <c r="AP99">
        <v>0</v>
      </c>
      <c r="AQ99">
        <v>0</v>
      </c>
      <c r="AR99">
        <v>0</v>
      </c>
      <c r="AS99">
        <v>0</v>
      </c>
      <c r="AT99">
        <v>0</v>
      </c>
      <c r="AU99" t="s">
        <v>191</v>
      </c>
      <c r="AV99" t="s">
        <v>329</v>
      </c>
      <c r="AX99" t="s">
        <v>338</v>
      </c>
      <c r="AY99">
        <v>77494</v>
      </c>
      <c r="AZ99">
        <v>48157673102</v>
      </c>
      <c r="BA99" t="s">
        <v>330</v>
      </c>
      <c r="BB99" t="s">
        <v>285</v>
      </c>
      <c r="BC99">
        <v>160696</v>
      </c>
      <c r="BD99">
        <v>2935</v>
      </c>
      <c r="BE99" t="s">
        <v>287</v>
      </c>
      <c r="BF99" t="s">
        <v>287</v>
      </c>
      <c r="BG99" t="s">
        <v>287</v>
      </c>
    </row>
    <row r="100" spans="1:59" x14ac:dyDescent="0.3">
      <c r="A100">
        <v>297314</v>
      </c>
      <c r="B100">
        <v>17497168</v>
      </c>
      <c r="C100">
        <v>2020</v>
      </c>
      <c r="D100" s="67">
        <v>43832</v>
      </c>
      <c r="E100">
        <v>18</v>
      </c>
      <c r="F100" t="s">
        <v>288</v>
      </c>
      <c r="G100" t="s">
        <v>331</v>
      </c>
      <c r="H100" t="s">
        <v>332</v>
      </c>
      <c r="I100" t="s">
        <v>296</v>
      </c>
      <c r="J100">
        <v>29.743935759999999</v>
      </c>
      <c r="K100">
        <v>-95.773033400000003</v>
      </c>
      <c r="L100" t="s">
        <v>304</v>
      </c>
      <c r="M100" t="s">
        <v>300</v>
      </c>
      <c r="N100" t="s">
        <v>308</v>
      </c>
      <c r="O100" t="s">
        <v>282</v>
      </c>
      <c r="P100" t="s">
        <v>283</v>
      </c>
      <c r="Q100" t="s">
        <v>203</v>
      </c>
      <c r="R100" t="s">
        <v>310</v>
      </c>
      <c r="S100">
        <v>0</v>
      </c>
      <c r="T100">
        <v>0</v>
      </c>
      <c r="U100">
        <v>0</v>
      </c>
      <c r="V100">
        <v>0</v>
      </c>
      <c r="W100">
        <v>0</v>
      </c>
      <c r="X100">
        <v>2</v>
      </c>
      <c r="Y100">
        <v>0</v>
      </c>
      <c r="Z100">
        <v>0</v>
      </c>
      <c r="AA100">
        <v>0</v>
      </c>
      <c r="AB100">
        <v>0</v>
      </c>
      <c r="AC100">
        <v>0</v>
      </c>
      <c r="AD100">
        <v>2</v>
      </c>
      <c r="AE100">
        <v>0</v>
      </c>
      <c r="AF100">
        <v>0</v>
      </c>
      <c r="AG100">
        <v>0</v>
      </c>
      <c r="AH100">
        <v>0</v>
      </c>
      <c r="AI100">
        <v>0</v>
      </c>
      <c r="AJ100">
        <v>0</v>
      </c>
      <c r="AK100">
        <v>0</v>
      </c>
      <c r="AL100">
        <v>0</v>
      </c>
      <c r="AM100">
        <v>0</v>
      </c>
      <c r="AN100">
        <v>0</v>
      </c>
      <c r="AO100">
        <v>0</v>
      </c>
      <c r="AP100">
        <v>0</v>
      </c>
      <c r="AQ100">
        <v>0</v>
      </c>
      <c r="AR100">
        <v>0</v>
      </c>
      <c r="AS100">
        <v>0</v>
      </c>
      <c r="AT100">
        <v>0</v>
      </c>
      <c r="AU100" t="s">
        <v>191</v>
      </c>
      <c r="AV100" t="s">
        <v>329</v>
      </c>
      <c r="AY100">
        <v>77494</v>
      </c>
      <c r="AZ100">
        <v>48157673102</v>
      </c>
      <c r="BA100" t="s">
        <v>330</v>
      </c>
      <c r="BB100" t="s">
        <v>285</v>
      </c>
      <c r="BC100">
        <v>160696</v>
      </c>
      <c r="BD100">
        <v>2935</v>
      </c>
      <c r="BE100" t="s">
        <v>287</v>
      </c>
      <c r="BF100" t="s">
        <v>287</v>
      </c>
      <c r="BG100" t="s">
        <v>287</v>
      </c>
    </row>
    <row r="101" spans="1:59" x14ac:dyDescent="0.3">
      <c r="A101">
        <v>302739</v>
      </c>
      <c r="B101">
        <v>17525310</v>
      </c>
      <c r="C101">
        <v>2020</v>
      </c>
      <c r="D101" s="67">
        <v>43847</v>
      </c>
      <c r="E101">
        <v>18</v>
      </c>
      <c r="F101" t="s">
        <v>316</v>
      </c>
      <c r="G101" t="s">
        <v>331</v>
      </c>
      <c r="H101" t="s">
        <v>332</v>
      </c>
      <c r="I101" t="s">
        <v>290</v>
      </c>
      <c r="J101">
        <v>29.737569100000002</v>
      </c>
      <c r="K101">
        <v>-95.772957930000004</v>
      </c>
      <c r="L101" t="s">
        <v>279</v>
      </c>
      <c r="M101" t="s">
        <v>307</v>
      </c>
      <c r="N101" t="s">
        <v>293</v>
      </c>
      <c r="O101" t="s">
        <v>282</v>
      </c>
      <c r="P101" t="s">
        <v>283</v>
      </c>
      <c r="Q101" t="s">
        <v>204</v>
      </c>
      <c r="R101" t="s">
        <v>297</v>
      </c>
      <c r="S101">
        <v>0</v>
      </c>
      <c r="T101">
        <v>0</v>
      </c>
      <c r="U101">
        <v>0</v>
      </c>
      <c r="V101">
        <v>0</v>
      </c>
      <c r="W101">
        <v>0</v>
      </c>
      <c r="X101">
        <v>2</v>
      </c>
      <c r="Y101">
        <v>0</v>
      </c>
      <c r="Z101">
        <v>0</v>
      </c>
      <c r="AA101">
        <v>0</v>
      </c>
      <c r="AB101">
        <v>0</v>
      </c>
      <c r="AC101">
        <v>0</v>
      </c>
      <c r="AD101">
        <v>2</v>
      </c>
      <c r="AE101">
        <v>0</v>
      </c>
      <c r="AF101">
        <v>0</v>
      </c>
      <c r="AG101">
        <v>0</v>
      </c>
      <c r="AH101">
        <v>0</v>
      </c>
      <c r="AI101">
        <v>0</v>
      </c>
      <c r="AJ101">
        <v>0</v>
      </c>
      <c r="AK101">
        <v>0</v>
      </c>
      <c r="AL101">
        <v>0</v>
      </c>
      <c r="AM101">
        <v>0</v>
      </c>
      <c r="AN101">
        <v>0</v>
      </c>
      <c r="AO101">
        <v>0</v>
      </c>
      <c r="AP101">
        <v>0</v>
      </c>
      <c r="AQ101">
        <v>0</v>
      </c>
      <c r="AR101">
        <v>0</v>
      </c>
      <c r="AS101">
        <v>0</v>
      </c>
      <c r="AT101">
        <v>0</v>
      </c>
      <c r="AU101" t="s">
        <v>191</v>
      </c>
      <c r="AV101" t="s">
        <v>329</v>
      </c>
      <c r="AX101" t="s">
        <v>338</v>
      </c>
      <c r="AY101">
        <v>77494</v>
      </c>
      <c r="AZ101">
        <v>48157673102</v>
      </c>
      <c r="BA101" t="s">
        <v>330</v>
      </c>
      <c r="BB101" t="s">
        <v>285</v>
      </c>
      <c r="BC101">
        <v>160476</v>
      </c>
      <c r="BD101">
        <v>2935</v>
      </c>
      <c r="BE101" t="s">
        <v>287</v>
      </c>
      <c r="BF101" t="s">
        <v>287</v>
      </c>
      <c r="BG101" t="s">
        <v>287</v>
      </c>
    </row>
    <row r="102" spans="1:59" x14ac:dyDescent="0.3">
      <c r="A102">
        <v>305074</v>
      </c>
      <c r="B102">
        <v>17535343</v>
      </c>
      <c r="C102">
        <v>2020</v>
      </c>
      <c r="D102" s="67">
        <v>43854</v>
      </c>
      <c r="E102">
        <v>7</v>
      </c>
      <c r="F102" t="s">
        <v>316</v>
      </c>
      <c r="G102" t="s">
        <v>277</v>
      </c>
      <c r="H102" t="s">
        <v>328</v>
      </c>
      <c r="I102" t="s">
        <v>298</v>
      </c>
      <c r="J102">
        <v>29.743942000000001</v>
      </c>
      <c r="K102">
        <v>-95.772572980000007</v>
      </c>
      <c r="L102" t="s">
        <v>279</v>
      </c>
      <c r="M102" t="s">
        <v>280</v>
      </c>
      <c r="N102" t="s">
        <v>308</v>
      </c>
      <c r="O102" t="s">
        <v>282</v>
      </c>
      <c r="P102" t="s">
        <v>283</v>
      </c>
      <c r="Q102" t="s">
        <v>201</v>
      </c>
      <c r="R102" t="s">
        <v>297</v>
      </c>
      <c r="S102">
        <v>0</v>
      </c>
      <c r="T102">
        <v>0</v>
      </c>
      <c r="U102">
        <v>0</v>
      </c>
      <c r="V102">
        <v>0</v>
      </c>
      <c r="W102">
        <v>0</v>
      </c>
      <c r="X102">
        <v>2</v>
      </c>
      <c r="Y102">
        <v>0</v>
      </c>
      <c r="Z102">
        <v>0</v>
      </c>
      <c r="AA102">
        <v>0</v>
      </c>
      <c r="AB102">
        <v>0</v>
      </c>
      <c r="AC102">
        <v>0</v>
      </c>
      <c r="AD102">
        <v>2</v>
      </c>
      <c r="AE102">
        <v>0</v>
      </c>
      <c r="AF102">
        <v>0</v>
      </c>
      <c r="AG102">
        <v>0</v>
      </c>
      <c r="AH102">
        <v>0</v>
      </c>
      <c r="AI102">
        <v>0</v>
      </c>
      <c r="AJ102">
        <v>0</v>
      </c>
      <c r="AK102">
        <v>0</v>
      </c>
      <c r="AL102">
        <v>0</v>
      </c>
      <c r="AM102">
        <v>0</v>
      </c>
      <c r="AN102">
        <v>0</v>
      </c>
      <c r="AO102">
        <v>0</v>
      </c>
      <c r="AP102">
        <v>0</v>
      </c>
      <c r="AQ102">
        <v>0</v>
      </c>
      <c r="AR102">
        <v>0</v>
      </c>
      <c r="AS102">
        <v>0</v>
      </c>
      <c r="AT102">
        <v>0</v>
      </c>
      <c r="AU102" t="s">
        <v>191</v>
      </c>
      <c r="AV102" t="s">
        <v>329</v>
      </c>
      <c r="AY102">
        <v>77494</v>
      </c>
      <c r="AZ102">
        <v>48157673001</v>
      </c>
      <c r="BA102" t="s">
        <v>330</v>
      </c>
      <c r="BB102" t="s">
        <v>285</v>
      </c>
      <c r="BC102">
        <v>160696</v>
      </c>
      <c r="BD102">
        <v>2935</v>
      </c>
      <c r="BE102" t="s">
        <v>287</v>
      </c>
      <c r="BF102" t="s">
        <v>287</v>
      </c>
      <c r="BG102" t="s">
        <v>287</v>
      </c>
    </row>
    <row r="103" spans="1:59" x14ac:dyDescent="0.3">
      <c r="A103">
        <v>305370</v>
      </c>
      <c r="B103">
        <v>17536572</v>
      </c>
      <c r="C103">
        <v>2020</v>
      </c>
      <c r="D103" s="67">
        <v>43854</v>
      </c>
      <c r="E103">
        <v>7</v>
      </c>
      <c r="F103" t="s">
        <v>316</v>
      </c>
      <c r="G103" t="s">
        <v>331</v>
      </c>
      <c r="H103" t="s">
        <v>332</v>
      </c>
      <c r="I103" t="s">
        <v>278</v>
      </c>
      <c r="J103">
        <v>29.73980203</v>
      </c>
      <c r="K103">
        <v>-95.772982429999999</v>
      </c>
      <c r="L103" t="s">
        <v>279</v>
      </c>
      <c r="M103" t="s">
        <v>280</v>
      </c>
      <c r="N103" t="s">
        <v>292</v>
      </c>
      <c r="O103" t="s">
        <v>282</v>
      </c>
      <c r="P103" t="s">
        <v>283</v>
      </c>
      <c r="Q103" t="s">
        <v>204</v>
      </c>
      <c r="R103" t="s">
        <v>297</v>
      </c>
      <c r="S103">
        <v>0</v>
      </c>
      <c r="T103">
        <v>0</v>
      </c>
      <c r="U103">
        <v>0</v>
      </c>
      <c r="V103">
        <v>0</v>
      </c>
      <c r="W103">
        <v>0</v>
      </c>
      <c r="X103">
        <v>3</v>
      </c>
      <c r="Y103">
        <v>0</v>
      </c>
      <c r="Z103">
        <v>0</v>
      </c>
      <c r="AA103">
        <v>0</v>
      </c>
      <c r="AB103">
        <v>0</v>
      </c>
      <c r="AC103">
        <v>0</v>
      </c>
      <c r="AD103">
        <v>3</v>
      </c>
      <c r="AE103">
        <v>0</v>
      </c>
      <c r="AF103">
        <v>0</v>
      </c>
      <c r="AG103">
        <v>0</v>
      </c>
      <c r="AH103">
        <v>0</v>
      </c>
      <c r="AI103">
        <v>0</v>
      </c>
      <c r="AJ103">
        <v>0</v>
      </c>
      <c r="AK103">
        <v>0</v>
      </c>
      <c r="AL103">
        <v>0</v>
      </c>
      <c r="AM103">
        <v>0</v>
      </c>
      <c r="AN103">
        <v>0</v>
      </c>
      <c r="AO103">
        <v>0</v>
      </c>
      <c r="AP103">
        <v>0</v>
      </c>
      <c r="AQ103">
        <v>0</v>
      </c>
      <c r="AR103">
        <v>0</v>
      </c>
      <c r="AS103">
        <v>0</v>
      </c>
      <c r="AT103">
        <v>0</v>
      </c>
      <c r="AU103" t="s">
        <v>191</v>
      </c>
      <c r="AV103" t="s">
        <v>329</v>
      </c>
      <c r="AX103" t="s">
        <v>338</v>
      </c>
      <c r="AY103">
        <v>77494</v>
      </c>
      <c r="AZ103">
        <v>48157673102</v>
      </c>
      <c r="BA103" t="s">
        <v>330</v>
      </c>
      <c r="BB103" t="s">
        <v>285</v>
      </c>
      <c r="BC103">
        <v>160696</v>
      </c>
      <c r="BD103">
        <v>2935</v>
      </c>
      <c r="BE103" t="s">
        <v>287</v>
      </c>
      <c r="BF103" t="s">
        <v>287</v>
      </c>
      <c r="BG103" t="s">
        <v>287</v>
      </c>
    </row>
    <row r="104" spans="1:59" x14ac:dyDescent="0.3">
      <c r="A104">
        <v>305388</v>
      </c>
      <c r="B104">
        <v>17536604</v>
      </c>
      <c r="C104">
        <v>2020</v>
      </c>
      <c r="D104" s="67">
        <v>43854</v>
      </c>
      <c r="E104">
        <v>19</v>
      </c>
      <c r="F104" t="s">
        <v>316</v>
      </c>
      <c r="G104" t="s">
        <v>331</v>
      </c>
      <c r="H104" t="s">
        <v>332</v>
      </c>
      <c r="I104" t="s">
        <v>290</v>
      </c>
      <c r="J104">
        <v>29.741565909999998</v>
      </c>
      <c r="K104">
        <v>-95.773004290000003</v>
      </c>
      <c r="L104" t="s">
        <v>279</v>
      </c>
      <c r="M104" t="s">
        <v>300</v>
      </c>
      <c r="N104" t="s">
        <v>281</v>
      </c>
      <c r="O104" t="s">
        <v>282</v>
      </c>
      <c r="P104" t="s">
        <v>241</v>
      </c>
      <c r="Q104" t="s">
        <v>204</v>
      </c>
      <c r="R104" t="s">
        <v>297</v>
      </c>
      <c r="S104">
        <v>0</v>
      </c>
      <c r="T104">
        <v>0</v>
      </c>
      <c r="U104">
        <v>0</v>
      </c>
      <c r="V104">
        <v>2</v>
      </c>
      <c r="W104">
        <v>2</v>
      </c>
      <c r="X104">
        <v>1</v>
      </c>
      <c r="Y104">
        <v>0</v>
      </c>
      <c r="Z104">
        <v>0</v>
      </c>
      <c r="AA104">
        <v>0</v>
      </c>
      <c r="AB104">
        <v>0</v>
      </c>
      <c r="AC104">
        <v>2</v>
      </c>
      <c r="AD104">
        <v>1</v>
      </c>
      <c r="AE104">
        <v>2</v>
      </c>
      <c r="AF104">
        <v>0</v>
      </c>
      <c r="AG104">
        <v>0</v>
      </c>
      <c r="AH104">
        <v>0</v>
      </c>
      <c r="AI104">
        <v>0</v>
      </c>
      <c r="AJ104">
        <v>0</v>
      </c>
      <c r="AK104">
        <v>0</v>
      </c>
      <c r="AL104">
        <v>0</v>
      </c>
      <c r="AM104">
        <v>0</v>
      </c>
      <c r="AN104">
        <v>0</v>
      </c>
      <c r="AO104">
        <v>0</v>
      </c>
      <c r="AP104">
        <v>0</v>
      </c>
      <c r="AQ104">
        <v>0</v>
      </c>
      <c r="AR104">
        <v>0</v>
      </c>
      <c r="AS104">
        <v>0</v>
      </c>
      <c r="AT104">
        <v>0</v>
      </c>
      <c r="AU104" t="s">
        <v>191</v>
      </c>
      <c r="AV104" t="s">
        <v>329</v>
      </c>
      <c r="AX104" t="s">
        <v>338</v>
      </c>
      <c r="AY104">
        <v>77494</v>
      </c>
      <c r="AZ104">
        <v>48157673102</v>
      </c>
      <c r="BA104" t="s">
        <v>330</v>
      </c>
      <c r="BB104" t="s">
        <v>285</v>
      </c>
      <c r="BC104">
        <v>160696</v>
      </c>
      <c r="BD104">
        <v>2935</v>
      </c>
      <c r="BE104" t="s">
        <v>287</v>
      </c>
      <c r="BF104" t="s">
        <v>287</v>
      </c>
      <c r="BG104" t="s">
        <v>287</v>
      </c>
    </row>
    <row r="105" spans="1:59" x14ac:dyDescent="0.3">
      <c r="A105">
        <v>308295</v>
      </c>
      <c r="B105">
        <v>17548907</v>
      </c>
      <c r="C105">
        <v>2020</v>
      </c>
      <c r="D105" s="67">
        <v>43854</v>
      </c>
      <c r="E105">
        <v>16</v>
      </c>
      <c r="F105" t="s">
        <v>316</v>
      </c>
      <c r="G105" t="s">
        <v>331</v>
      </c>
      <c r="H105" t="s">
        <v>332</v>
      </c>
      <c r="I105" t="s">
        <v>290</v>
      </c>
      <c r="J105">
        <v>29.743458669999999</v>
      </c>
      <c r="K105">
        <v>-95.773032549999996</v>
      </c>
      <c r="L105" t="s">
        <v>279</v>
      </c>
      <c r="M105" t="s">
        <v>280</v>
      </c>
      <c r="N105" t="s">
        <v>281</v>
      </c>
      <c r="O105" t="s">
        <v>282</v>
      </c>
      <c r="P105" t="s">
        <v>283</v>
      </c>
      <c r="Q105" t="s">
        <v>204</v>
      </c>
      <c r="R105" t="s">
        <v>311</v>
      </c>
      <c r="S105">
        <v>0</v>
      </c>
      <c r="T105">
        <v>0</v>
      </c>
      <c r="U105">
        <v>0</v>
      </c>
      <c r="V105">
        <v>0</v>
      </c>
      <c r="W105">
        <v>0</v>
      </c>
      <c r="X105">
        <v>5</v>
      </c>
      <c r="Y105">
        <v>0</v>
      </c>
      <c r="Z105">
        <v>0</v>
      </c>
      <c r="AA105">
        <v>0</v>
      </c>
      <c r="AB105">
        <v>0</v>
      </c>
      <c r="AC105">
        <v>0</v>
      </c>
      <c r="AD105">
        <v>5</v>
      </c>
      <c r="AE105">
        <v>0</v>
      </c>
      <c r="AF105">
        <v>0</v>
      </c>
      <c r="AG105">
        <v>0</v>
      </c>
      <c r="AH105">
        <v>0</v>
      </c>
      <c r="AI105">
        <v>0</v>
      </c>
      <c r="AJ105">
        <v>0</v>
      </c>
      <c r="AK105">
        <v>0</v>
      </c>
      <c r="AL105">
        <v>0</v>
      </c>
      <c r="AM105">
        <v>0</v>
      </c>
      <c r="AN105">
        <v>0</v>
      </c>
      <c r="AO105">
        <v>0</v>
      </c>
      <c r="AP105">
        <v>0</v>
      </c>
      <c r="AQ105">
        <v>0</v>
      </c>
      <c r="AR105">
        <v>0</v>
      </c>
      <c r="AS105">
        <v>0</v>
      </c>
      <c r="AT105">
        <v>0</v>
      </c>
      <c r="AU105" t="s">
        <v>191</v>
      </c>
      <c r="AV105" t="s">
        <v>329</v>
      </c>
      <c r="AX105" t="s">
        <v>338</v>
      </c>
      <c r="AY105">
        <v>77494</v>
      </c>
      <c r="AZ105">
        <v>48157673102</v>
      </c>
      <c r="BA105" t="s">
        <v>330</v>
      </c>
      <c r="BB105" t="s">
        <v>285</v>
      </c>
      <c r="BC105">
        <v>160696</v>
      </c>
      <c r="BD105">
        <v>2935</v>
      </c>
      <c r="BE105" t="s">
        <v>287</v>
      </c>
      <c r="BF105" t="s">
        <v>287</v>
      </c>
      <c r="BG105" t="s">
        <v>287</v>
      </c>
    </row>
    <row r="106" spans="1:59" x14ac:dyDescent="0.3">
      <c r="A106">
        <v>316296</v>
      </c>
      <c r="B106">
        <v>17582749</v>
      </c>
      <c r="C106">
        <v>2020</v>
      </c>
      <c r="D106" s="67">
        <v>43874</v>
      </c>
      <c r="E106">
        <v>18</v>
      </c>
      <c r="F106" t="s">
        <v>288</v>
      </c>
      <c r="G106" t="s">
        <v>331</v>
      </c>
      <c r="H106" t="s">
        <v>332</v>
      </c>
      <c r="I106" t="s">
        <v>278</v>
      </c>
      <c r="J106">
        <v>29.740450320000001</v>
      </c>
      <c r="K106">
        <v>-95.772990030000003</v>
      </c>
      <c r="L106" t="s">
        <v>279</v>
      </c>
      <c r="M106" t="s">
        <v>300</v>
      </c>
      <c r="N106" t="s">
        <v>281</v>
      </c>
      <c r="O106" t="s">
        <v>282</v>
      </c>
      <c r="P106" t="s">
        <v>241</v>
      </c>
      <c r="Q106" t="s">
        <v>204</v>
      </c>
      <c r="R106" t="s">
        <v>297</v>
      </c>
      <c r="S106">
        <v>0</v>
      </c>
      <c r="T106">
        <v>0</v>
      </c>
      <c r="U106">
        <v>0</v>
      </c>
      <c r="V106">
        <v>1</v>
      </c>
      <c r="W106">
        <v>1</v>
      </c>
      <c r="X106">
        <v>1</v>
      </c>
      <c r="Y106">
        <v>0</v>
      </c>
      <c r="Z106">
        <v>0</v>
      </c>
      <c r="AA106">
        <v>0</v>
      </c>
      <c r="AB106">
        <v>0</v>
      </c>
      <c r="AC106">
        <v>1</v>
      </c>
      <c r="AD106">
        <v>1</v>
      </c>
      <c r="AE106">
        <v>1</v>
      </c>
      <c r="AF106">
        <v>0</v>
      </c>
      <c r="AG106">
        <v>0</v>
      </c>
      <c r="AH106">
        <v>0</v>
      </c>
      <c r="AI106">
        <v>0</v>
      </c>
      <c r="AJ106">
        <v>0</v>
      </c>
      <c r="AK106">
        <v>0</v>
      </c>
      <c r="AL106">
        <v>0</v>
      </c>
      <c r="AM106">
        <v>0</v>
      </c>
      <c r="AN106">
        <v>0</v>
      </c>
      <c r="AO106">
        <v>0</v>
      </c>
      <c r="AP106">
        <v>0</v>
      </c>
      <c r="AQ106">
        <v>0</v>
      </c>
      <c r="AR106">
        <v>0</v>
      </c>
      <c r="AS106">
        <v>0</v>
      </c>
      <c r="AT106">
        <v>0</v>
      </c>
      <c r="AU106" t="s">
        <v>191</v>
      </c>
      <c r="AV106" t="s">
        <v>329</v>
      </c>
      <c r="AX106" t="s">
        <v>338</v>
      </c>
      <c r="AY106">
        <v>77494</v>
      </c>
      <c r="AZ106">
        <v>48157673102</v>
      </c>
      <c r="BA106" t="s">
        <v>330</v>
      </c>
      <c r="BB106" t="s">
        <v>285</v>
      </c>
      <c r="BC106">
        <v>160696</v>
      </c>
      <c r="BD106">
        <v>2935</v>
      </c>
      <c r="BE106" t="s">
        <v>287</v>
      </c>
      <c r="BF106" t="s">
        <v>287</v>
      </c>
      <c r="BG106" t="s">
        <v>287</v>
      </c>
    </row>
    <row r="107" spans="1:59" x14ac:dyDescent="0.3">
      <c r="A107">
        <v>321407</v>
      </c>
      <c r="B107">
        <v>17604753</v>
      </c>
      <c r="C107">
        <v>2020</v>
      </c>
      <c r="D107" s="67">
        <v>43888</v>
      </c>
      <c r="E107">
        <v>9</v>
      </c>
      <c r="F107" t="s">
        <v>288</v>
      </c>
      <c r="G107" t="s">
        <v>277</v>
      </c>
      <c r="H107" t="s">
        <v>332</v>
      </c>
      <c r="I107" t="s">
        <v>278</v>
      </c>
      <c r="J107">
        <v>29.74393615</v>
      </c>
      <c r="K107">
        <v>-95.773033400000003</v>
      </c>
      <c r="L107" t="s">
        <v>279</v>
      </c>
      <c r="M107" t="s">
        <v>280</v>
      </c>
      <c r="N107" t="s">
        <v>308</v>
      </c>
      <c r="O107" t="s">
        <v>282</v>
      </c>
      <c r="P107" t="s">
        <v>283</v>
      </c>
      <c r="Q107" t="s">
        <v>203</v>
      </c>
      <c r="R107" t="s">
        <v>284</v>
      </c>
      <c r="S107">
        <v>0</v>
      </c>
      <c r="T107">
        <v>0</v>
      </c>
      <c r="U107">
        <v>0</v>
      </c>
      <c r="V107">
        <v>0</v>
      </c>
      <c r="W107">
        <v>0</v>
      </c>
      <c r="X107">
        <v>2</v>
      </c>
      <c r="Y107">
        <v>0</v>
      </c>
      <c r="Z107">
        <v>0</v>
      </c>
      <c r="AA107">
        <v>0</v>
      </c>
      <c r="AB107">
        <v>0</v>
      </c>
      <c r="AC107">
        <v>0</v>
      </c>
      <c r="AD107">
        <v>2</v>
      </c>
      <c r="AE107">
        <v>0</v>
      </c>
      <c r="AF107">
        <v>0</v>
      </c>
      <c r="AG107">
        <v>0</v>
      </c>
      <c r="AH107">
        <v>0</v>
      </c>
      <c r="AI107">
        <v>0</v>
      </c>
      <c r="AJ107">
        <v>0</v>
      </c>
      <c r="AK107">
        <v>0</v>
      </c>
      <c r="AL107">
        <v>0</v>
      </c>
      <c r="AM107">
        <v>0</v>
      </c>
      <c r="AN107">
        <v>0</v>
      </c>
      <c r="AO107">
        <v>0</v>
      </c>
      <c r="AP107">
        <v>0</v>
      </c>
      <c r="AQ107">
        <v>0</v>
      </c>
      <c r="AR107">
        <v>0</v>
      </c>
      <c r="AS107">
        <v>0</v>
      </c>
      <c r="AT107">
        <v>0</v>
      </c>
      <c r="AU107" t="s">
        <v>191</v>
      </c>
      <c r="AV107" t="s">
        <v>329</v>
      </c>
      <c r="AY107">
        <v>77494</v>
      </c>
      <c r="AZ107">
        <v>48157673102</v>
      </c>
      <c r="BA107" t="s">
        <v>330</v>
      </c>
      <c r="BB107" t="s">
        <v>285</v>
      </c>
      <c r="BC107">
        <v>160696</v>
      </c>
      <c r="BD107">
        <v>2935</v>
      </c>
      <c r="BE107" t="s">
        <v>287</v>
      </c>
      <c r="BF107" t="s">
        <v>287</v>
      </c>
      <c r="BG107" t="s">
        <v>287</v>
      </c>
    </row>
    <row r="108" spans="1:59" x14ac:dyDescent="0.3">
      <c r="A108">
        <v>323430</v>
      </c>
      <c r="B108">
        <v>17613704</v>
      </c>
      <c r="C108">
        <v>2020</v>
      </c>
      <c r="D108" s="67">
        <v>43893</v>
      </c>
      <c r="E108">
        <v>8</v>
      </c>
      <c r="F108" t="s">
        <v>295</v>
      </c>
      <c r="G108" t="s">
        <v>331</v>
      </c>
      <c r="H108" t="s">
        <v>332</v>
      </c>
      <c r="I108" t="s">
        <v>290</v>
      </c>
      <c r="J108">
        <v>29.74344863</v>
      </c>
      <c r="K108">
        <v>-95.773032529999995</v>
      </c>
      <c r="L108" t="s">
        <v>279</v>
      </c>
      <c r="M108" t="s">
        <v>280</v>
      </c>
      <c r="N108" t="s">
        <v>281</v>
      </c>
      <c r="O108" t="s">
        <v>282</v>
      </c>
      <c r="P108" t="s">
        <v>283</v>
      </c>
      <c r="Q108" t="s">
        <v>204</v>
      </c>
      <c r="R108" t="s">
        <v>297</v>
      </c>
      <c r="S108">
        <v>0</v>
      </c>
      <c r="T108">
        <v>0</v>
      </c>
      <c r="U108">
        <v>0</v>
      </c>
      <c r="V108">
        <v>0</v>
      </c>
      <c r="W108">
        <v>0</v>
      </c>
      <c r="X108">
        <v>3</v>
      </c>
      <c r="Y108">
        <v>0</v>
      </c>
      <c r="Z108">
        <v>0</v>
      </c>
      <c r="AA108">
        <v>0</v>
      </c>
      <c r="AB108">
        <v>0</v>
      </c>
      <c r="AC108">
        <v>0</v>
      </c>
      <c r="AD108">
        <v>3</v>
      </c>
      <c r="AE108">
        <v>0</v>
      </c>
      <c r="AF108">
        <v>0</v>
      </c>
      <c r="AG108">
        <v>0</v>
      </c>
      <c r="AH108">
        <v>0</v>
      </c>
      <c r="AI108">
        <v>0</v>
      </c>
      <c r="AJ108">
        <v>0</v>
      </c>
      <c r="AK108">
        <v>0</v>
      </c>
      <c r="AL108">
        <v>0</v>
      </c>
      <c r="AM108">
        <v>0</v>
      </c>
      <c r="AN108">
        <v>0</v>
      </c>
      <c r="AO108">
        <v>0</v>
      </c>
      <c r="AP108">
        <v>0</v>
      </c>
      <c r="AQ108">
        <v>0</v>
      </c>
      <c r="AR108">
        <v>0</v>
      </c>
      <c r="AS108">
        <v>0</v>
      </c>
      <c r="AT108">
        <v>0</v>
      </c>
      <c r="AU108" t="s">
        <v>191</v>
      </c>
      <c r="AV108" t="s">
        <v>329</v>
      </c>
      <c r="AX108" t="s">
        <v>338</v>
      </c>
      <c r="AY108">
        <v>77494</v>
      </c>
      <c r="AZ108">
        <v>48157673102</v>
      </c>
      <c r="BA108" t="s">
        <v>330</v>
      </c>
      <c r="BB108" t="s">
        <v>285</v>
      </c>
      <c r="BC108">
        <v>160696</v>
      </c>
      <c r="BD108">
        <v>2935</v>
      </c>
      <c r="BE108" t="s">
        <v>287</v>
      </c>
      <c r="BF108" t="s">
        <v>287</v>
      </c>
      <c r="BG108" t="s">
        <v>287</v>
      </c>
    </row>
    <row r="109" spans="1:59" x14ac:dyDescent="0.3">
      <c r="A109">
        <v>338776</v>
      </c>
      <c r="B109">
        <v>17679127</v>
      </c>
      <c r="C109">
        <v>2020</v>
      </c>
      <c r="D109" s="67">
        <v>43953</v>
      </c>
      <c r="E109">
        <v>17</v>
      </c>
      <c r="F109" t="s">
        <v>294</v>
      </c>
      <c r="G109" t="s">
        <v>331</v>
      </c>
      <c r="H109" t="s">
        <v>332</v>
      </c>
      <c r="I109" t="s">
        <v>278</v>
      </c>
      <c r="J109">
        <v>29.73595701</v>
      </c>
      <c r="K109">
        <v>-95.772941239999994</v>
      </c>
      <c r="L109" t="s">
        <v>279</v>
      </c>
      <c r="M109" t="s">
        <v>280</v>
      </c>
      <c r="N109" t="s">
        <v>281</v>
      </c>
      <c r="O109" t="s">
        <v>282</v>
      </c>
      <c r="P109" t="s">
        <v>283</v>
      </c>
      <c r="Q109" t="s">
        <v>204</v>
      </c>
      <c r="R109" t="s">
        <v>297</v>
      </c>
      <c r="S109">
        <v>0</v>
      </c>
      <c r="T109">
        <v>0</v>
      </c>
      <c r="U109">
        <v>0</v>
      </c>
      <c r="V109">
        <v>0</v>
      </c>
      <c r="W109">
        <v>0</v>
      </c>
      <c r="X109">
        <v>3</v>
      </c>
      <c r="Y109">
        <v>0</v>
      </c>
      <c r="Z109">
        <v>0</v>
      </c>
      <c r="AA109">
        <v>0</v>
      </c>
      <c r="AB109">
        <v>0</v>
      </c>
      <c r="AC109">
        <v>0</v>
      </c>
      <c r="AD109">
        <v>3</v>
      </c>
      <c r="AE109">
        <v>0</v>
      </c>
      <c r="AF109">
        <v>0</v>
      </c>
      <c r="AG109">
        <v>0</v>
      </c>
      <c r="AH109">
        <v>0</v>
      </c>
      <c r="AI109">
        <v>0</v>
      </c>
      <c r="AJ109">
        <v>0</v>
      </c>
      <c r="AK109">
        <v>0</v>
      </c>
      <c r="AL109">
        <v>0</v>
      </c>
      <c r="AM109">
        <v>0</v>
      </c>
      <c r="AN109">
        <v>0</v>
      </c>
      <c r="AO109">
        <v>0</v>
      </c>
      <c r="AP109">
        <v>0</v>
      </c>
      <c r="AQ109">
        <v>0</v>
      </c>
      <c r="AR109">
        <v>0</v>
      </c>
      <c r="AS109">
        <v>0</v>
      </c>
      <c r="AT109">
        <v>0</v>
      </c>
      <c r="AU109" t="s">
        <v>191</v>
      </c>
      <c r="AV109" t="s">
        <v>329</v>
      </c>
      <c r="AX109" t="s">
        <v>338</v>
      </c>
      <c r="AY109">
        <v>77494</v>
      </c>
      <c r="AZ109">
        <v>48157673102</v>
      </c>
      <c r="BA109" t="s">
        <v>330</v>
      </c>
      <c r="BB109" t="s">
        <v>285</v>
      </c>
      <c r="BC109">
        <v>160476</v>
      </c>
      <c r="BD109">
        <v>2935</v>
      </c>
      <c r="BE109" t="s">
        <v>287</v>
      </c>
      <c r="BF109" t="s">
        <v>287</v>
      </c>
      <c r="BG109" t="s">
        <v>287</v>
      </c>
    </row>
    <row r="110" spans="1:59" x14ac:dyDescent="0.3">
      <c r="A110">
        <v>343965</v>
      </c>
      <c r="B110">
        <v>17697467</v>
      </c>
      <c r="C110">
        <v>2020</v>
      </c>
      <c r="D110" s="67">
        <v>43953</v>
      </c>
      <c r="E110">
        <v>16</v>
      </c>
      <c r="F110" t="s">
        <v>294</v>
      </c>
      <c r="G110" t="s">
        <v>331</v>
      </c>
      <c r="H110" t="s">
        <v>332</v>
      </c>
      <c r="I110" t="s">
        <v>278</v>
      </c>
      <c r="J110">
        <v>29.741555940000001</v>
      </c>
      <c r="K110">
        <v>-95.773004159999999</v>
      </c>
      <c r="L110" t="s">
        <v>279</v>
      </c>
      <c r="M110" t="s">
        <v>280</v>
      </c>
      <c r="N110" t="s">
        <v>281</v>
      </c>
      <c r="O110" t="s">
        <v>282</v>
      </c>
      <c r="P110" t="s">
        <v>283</v>
      </c>
      <c r="Q110" t="s">
        <v>204</v>
      </c>
      <c r="R110" t="s">
        <v>297</v>
      </c>
      <c r="S110">
        <v>0</v>
      </c>
      <c r="T110">
        <v>0</v>
      </c>
      <c r="U110">
        <v>0</v>
      </c>
      <c r="V110">
        <v>0</v>
      </c>
      <c r="W110">
        <v>0</v>
      </c>
      <c r="X110">
        <v>5</v>
      </c>
      <c r="Y110">
        <v>0</v>
      </c>
      <c r="Z110">
        <v>0</v>
      </c>
      <c r="AA110">
        <v>0</v>
      </c>
      <c r="AB110">
        <v>0</v>
      </c>
      <c r="AC110">
        <v>0</v>
      </c>
      <c r="AD110">
        <v>5</v>
      </c>
      <c r="AE110">
        <v>0</v>
      </c>
      <c r="AF110">
        <v>0</v>
      </c>
      <c r="AG110">
        <v>0</v>
      </c>
      <c r="AH110">
        <v>0</v>
      </c>
      <c r="AI110">
        <v>0</v>
      </c>
      <c r="AJ110">
        <v>0</v>
      </c>
      <c r="AK110">
        <v>0</v>
      </c>
      <c r="AL110">
        <v>0</v>
      </c>
      <c r="AM110">
        <v>0</v>
      </c>
      <c r="AN110">
        <v>0</v>
      </c>
      <c r="AO110">
        <v>0</v>
      </c>
      <c r="AP110">
        <v>0</v>
      </c>
      <c r="AQ110">
        <v>0</v>
      </c>
      <c r="AR110">
        <v>0</v>
      </c>
      <c r="AS110">
        <v>0</v>
      </c>
      <c r="AT110">
        <v>0</v>
      </c>
      <c r="AU110" t="s">
        <v>191</v>
      </c>
      <c r="AV110" t="s">
        <v>329</v>
      </c>
      <c r="AX110" t="s">
        <v>338</v>
      </c>
      <c r="AY110">
        <v>77494</v>
      </c>
      <c r="AZ110">
        <v>48157673102</v>
      </c>
      <c r="BA110" t="s">
        <v>330</v>
      </c>
      <c r="BB110" t="s">
        <v>285</v>
      </c>
      <c r="BC110">
        <v>160696</v>
      </c>
      <c r="BD110">
        <v>2935</v>
      </c>
      <c r="BE110" t="s">
        <v>287</v>
      </c>
      <c r="BF110" t="s">
        <v>287</v>
      </c>
      <c r="BG110" t="s">
        <v>287</v>
      </c>
    </row>
    <row r="111" spans="1:59" x14ac:dyDescent="0.3">
      <c r="A111">
        <v>350065</v>
      </c>
      <c r="B111">
        <v>17724485</v>
      </c>
      <c r="C111">
        <v>2020</v>
      </c>
      <c r="D111" s="67">
        <v>43992</v>
      </c>
      <c r="E111">
        <v>15</v>
      </c>
      <c r="F111" t="s">
        <v>276</v>
      </c>
      <c r="G111" t="s">
        <v>331</v>
      </c>
      <c r="H111" t="s">
        <v>332</v>
      </c>
      <c r="I111" t="s">
        <v>290</v>
      </c>
      <c r="J111">
        <v>29.73403794</v>
      </c>
      <c r="K111">
        <v>-95.772915069999996</v>
      </c>
      <c r="L111" t="s">
        <v>279</v>
      </c>
      <c r="M111" t="s">
        <v>280</v>
      </c>
      <c r="N111" t="s">
        <v>281</v>
      </c>
      <c r="O111" t="s">
        <v>282</v>
      </c>
      <c r="P111" t="s">
        <v>283</v>
      </c>
      <c r="Q111" t="s">
        <v>204</v>
      </c>
      <c r="R111" t="s">
        <v>311</v>
      </c>
      <c r="S111">
        <v>0</v>
      </c>
      <c r="T111">
        <v>0</v>
      </c>
      <c r="U111">
        <v>0</v>
      </c>
      <c r="V111">
        <v>0</v>
      </c>
      <c r="W111">
        <v>0</v>
      </c>
      <c r="X111">
        <v>1</v>
      </c>
      <c r="Y111">
        <v>1</v>
      </c>
      <c r="Z111">
        <v>0</v>
      </c>
      <c r="AA111">
        <v>0</v>
      </c>
      <c r="AB111">
        <v>0</v>
      </c>
      <c r="AC111">
        <v>0</v>
      </c>
      <c r="AD111">
        <v>1</v>
      </c>
      <c r="AE111">
        <v>0</v>
      </c>
      <c r="AF111">
        <v>1</v>
      </c>
      <c r="AG111">
        <v>0</v>
      </c>
      <c r="AH111">
        <v>0</v>
      </c>
      <c r="AI111">
        <v>0</v>
      </c>
      <c r="AJ111">
        <v>0</v>
      </c>
      <c r="AK111">
        <v>0</v>
      </c>
      <c r="AL111">
        <v>0</v>
      </c>
      <c r="AM111">
        <v>0</v>
      </c>
      <c r="AN111">
        <v>0</v>
      </c>
      <c r="AO111">
        <v>0</v>
      </c>
      <c r="AP111">
        <v>0</v>
      </c>
      <c r="AQ111">
        <v>0</v>
      </c>
      <c r="AR111">
        <v>0</v>
      </c>
      <c r="AS111">
        <v>0</v>
      </c>
      <c r="AT111">
        <v>0</v>
      </c>
      <c r="AU111" t="s">
        <v>191</v>
      </c>
      <c r="AV111" t="s">
        <v>329</v>
      </c>
      <c r="AX111" t="s">
        <v>338</v>
      </c>
      <c r="AY111">
        <v>77494</v>
      </c>
      <c r="AZ111">
        <v>48157673102</v>
      </c>
      <c r="BA111" t="s">
        <v>330</v>
      </c>
      <c r="BB111" t="s">
        <v>285</v>
      </c>
      <c r="BC111">
        <v>160476</v>
      </c>
      <c r="BD111">
        <v>2935</v>
      </c>
      <c r="BE111" t="s">
        <v>287</v>
      </c>
      <c r="BF111" t="s">
        <v>287</v>
      </c>
      <c r="BG111" t="s">
        <v>287</v>
      </c>
    </row>
    <row r="112" spans="1:59" x14ac:dyDescent="0.3">
      <c r="A112">
        <v>357392</v>
      </c>
      <c r="B112">
        <v>17753883</v>
      </c>
      <c r="C112">
        <v>2020</v>
      </c>
      <c r="D112" s="67">
        <v>44001</v>
      </c>
      <c r="E112">
        <v>13</v>
      </c>
      <c r="F112" t="s">
        <v>316</v>
      </c>
      <c r="G112" t="s">
        <v>331</v>
      </c>
      <c r="H112" t="s">
        <v>332</v>
      </c>
      <c r="I112" t="s">
        <v>278</v>
      </c>
      <c r="J112">
        <v>29.743973149999999</v>
      </c>
      <c r="K112">
        <v>-95.773033459999994</v>
      </c>
      <c r="L112" t="s">
        <v>279</v>
      </c>
      <c r="M112" t="s">
        <v>280</v>
      </c>
      <c r="N112" t="s">
        <v>336</v>
      </c>
      <c r="O112" t="s">
        <v>282</v>
      </c>
      <c r="P112" t="s">
        <v>283</v>
      </c>
      <c r="Q112" t="s">
        <v>204</v>
      </c>
      <c r="R112" t="s">
        <v>297</v>
      </c>
      <c r="S112">
        <v>0</v>
      </c>
      <c r="T112">
        <v>0</v>
      </c>
      <c r="U112">
        <v>0</v>
      </c>
      <c r="V112">
        <v>0</v>
      </c>
      <c r="W112">
        <v>0</v>
      </c>
      <c r="X112">
        <v>6</v>
      </c>
      <c r="Y112">
        <v>0</v>
      </c>
      <c r="Z112">
        <v>0</v>
      </c>
      <c r="AA112">
        <v>0</v>
      </c>
      <c r="AB112">
        <v>0</v>
      </c>
      <c r="AC112">
        <v>0</v>
      </c>
      <c r="AD112">
        <v>6</v>
      </c>
      <c r="AE112">
        <v>0</v>
      </c>
      <c r="AF112">
        <v>0</v>
      </c>
      <c r="AG112">
        <v>0</v>
      </c>
      <c r="AH112">
        <v>0</v>
      </c>
      <c r="AI112">
        <v>0</v>
      </c>
      <c r="AJ112">
        <v>0</v>
      </c>
      <c r="AK112">
        <v>0</v>
      </c>
      <c r="AL112">
        <v>0</v>
      </c>
      <c r="AM112">
        <v>0</v>
      </c>
      <c r="AN112">
        <v>0</v>
      </c>
      <c r="AO112">
        <v>0</v>
      </c>
      <c r="AP112">
        <v>0</v>
      </c>
      <c r="AQ112">
        <v>0</v>
      </c>
      <c r="AR112">
        <v>0</v>
      </c>
      <c r="AS112">
        <v>0</v>
      </c>
      <c r="AT112">
        <v>0</v>
      </c>
      <c r="AU112" t="s">
        <v>191</v>
      </c>
      <c r="AV112" t="s">
        <v>329</v>
      </c>
      <c r="AY112">
        <v>77494</v>
      </c>
      <c r="AZ112">
        <v>48157673102</v>
      </c>
      <c r="BA112" t="s">
        <v>330</v>
      </c>
      <c r="BB112" t="s">
        <v>285</v>
      </c>
      <c r="BC112">
        <v>160696</v>
      </c>
      <c r="BD112">
        <v>2935</v>
      </c>
      <c r="BE112" t="s">
        <v>287</v>
      </c>
      <c r="BF112" t="s">
        <v>287</v>
      </c>
      <c r="BG112" t="s">
        <v>287</v>
      </c>
    </row>
    <row r="113" spans="1:59" x14ac:dyDescent="0.3">
      <c r="A113">
        <v>364765</v>
      </c>
      <c r="B113">
        <v>17784924</v>
      </c>
      <c r="C113">
        <v>2020</v>
      </c>
      <c r="D113" s="67">
        <v>44036</v>
      </c>
      <c r="E113">
        <v>17</v>
      </c>
      <c r="F113" t="s">
        <v>316</v>
      </c>
      <c r="G113" t="s">
        <v>331</v>
      </c>
      <c r="H113" t="s">
        <v>332</v>
      </c>
      <c r="I113" t="s">
        <v>278</v>
      </c>
      <c r="J113">
        <v>29.73356588</v>
      </c>
      <c r="K113">
        <v>-95.772908630000003</v>
      </c>
      <c r="L113" t="s">
        <v>299</v>
      </c>
      <c r="M113" t="s">
        <v>280</v>
      </c>
      <c r="N113" t="s">
        <v>281</v>
      </c>
      <c r="O113" t="s">
        <v>282</v>
      </c>
      <c r="P113" t="s">
        <v>283</v>
      </c>
      <c r="Q113" t="s">
        <v>204</v>
      </c>
      <c r="R113" t="s">
        <v>297</v>
      </c>
      <c r="S113">
        <v>0</v>
      </c>
      <c r="T113">
        <v>0</v>
      </c>
      <c r="U113">
        <v>0</v>
      </c>
      <c r="V113">
        <v>0</v>
      </c>
      <c r="W113">
        <v>0</v>
      </c>
      <c r="X113">
        <v>3</v>
      </c>
      <c r="Y113">
        <v>0</v>
      </c>
      <c r="Z113">
        <v>0</v>
      </c>
      <c r="AA113">
        <v>0</v>
      </c>
      <c r="AB113">
        <v>0</v>
      </c>
      <c r="AC113">
        <v>0</v>
      </c>
      <c r="AD113">
        <v>3</v>
      </c>
      <c r="AE113">
        <v>0</v>
      </c>
      <c r="AF113">
        <v>0</v>
      </c>
      <c r="AG113">
        <v>0</v>
      </c>
      <c r="AH113">
        <v>0</v>
      </c>
      <c r="AI113">
        <v>0</v>
      </c>
      <c r="AJ113">
        <v>0</v>
      </c>
      <c r="AK113">
        <v>0</v>
      </c>
      <c r="AL113">
        <v>0</v>
      </c>
      <c r="AM113">
        <v>0</v>
      </c>
      <c r="AN113">
        <v>0</v>
      </c>
      <c r="AO113">
        <v>0</v>
      </c>
      <c r="AP113">
        <v>0</v>
      </c>
      <c r="AQ113">
        <v>0</v>
      </c>
      <c r="AR113">
        <v>0</v>
      </c>
      <c r="AS113">
        <v>0</v>
      </c>
      <c r="AT113">
        <v>0</v>
      </c>
      <c r="AU113" t="s">
        <v>191</v>
      </c>
      <c r="AV113" t="s">
        <v>329</v>
      </c>
      <c r="AX113" t="s">
        <v>338</v>
      </c>
      <c r="AY113">
        <v>77494</v>
      </c>
      <c r="AZ113">
        <v>48157673102</v>
      </c>
      <c r="BA113" t="s">
        <v>330</v>
      </c>
      <c r="BB113" t="s">
        <v>285</v>
      </c>
      <c r="BC113">
        <v>160476</v>
      </c>
      <c r="BD113">
        <v>2935</v>
      </c>
      <c r="BE113" t="s">
        <v>287</v>
      </c>
      <c r="BF113" t="s">
        <v>287</v>
      </c>
      <c r="BG113" t="s">
        <v>287</v>
      </c>
    </row>
    <row r="114" spans="1:59" x14ac:dyDescent="0.3">
      <c r="A114">
        <v>373840</v>
      </c>
      <c r="B114">
        <v>17821053</v>
      </c>
      <c r="C114">
        <v>2020</v>
      </c>
      <c r="D114" s="67">
        <v>44054</v>
      </c>
      <c r="E114">
        <v>17</v>
      </c>
      <c r="F114" t="s">
        <v>295</v>
      </c>
      <c r="G114" t="s">
        <v>331</v>
      </c>
      <c r="H114" t="s">
        <v>332</v>
      </c>
      <c r="I114" t="s">
        <v>290</v>
      </c>
      <c r="J114">
        <v>29.743308370000001</v>
      </c>
      <c r="K114">
        <v>-95.773031230000001</v>
      </c>
      <c r="L114" t="s">
        <v>279</v>
      </c>
      <c r="M114" t="s">
        <v>280</v>
      </c>
      <c r="N114" t="s">
        <v>292</v>
      </c>
      <c r="O114" t="s">
        <v>282</v>
      </c>
      <c r="P114" t="s">
        <v>283</v>
      </c>
      <c r="Q114" t="s">
        <v>204</v>
      </c>
      <c r="R114" t="s">
        <v>297</v>
      </c>
      <c r="S114">
        <v>0</v>
      </c>
      <c r="T114">
        <v>0</v>
      </c>
      <c r="U114">
        <v>0</v>
      </c>
      <c r="V114">
        <v>0</v>
      </c>
      <c r="W114">
        <v>0</v>
      </c>
      <c r="X114">
        <v>2</v>
      </c>
      <c r="Y114">
        <v>0</v>
      </c>
      <c r="Z114">
        <v>0</v>
      </c>
      <c r="AA114">
        <v>0</v>
      </c>
      <c r="AB114">
        <v>0</v>
      </c>
      <c r="AC114">
        <v>0</v>
      </c>
      <c r="AD114">
        <v>2</v>
      </c>
      <c r="AE114">
        <v>0</v>
      </c>
      <c r="AF114">
        <v>0</v>
      </c>
      <c r="AG114">
        <v>0</v>
      </c>
      <c r="AH114">
        <v>0</v>
      </c>
      <c r="AI114">
        <v>0</v>
      </c>
      <c r="AJ114">
        <v>0</v>
      </c>
      <c r="AK114">
        <v>0</v>
      </c>
      <c r="AL114">
        <v>0</v>
      </c>
      <c r="AM114">
        <v>0</v>
      </c>
      <c r="AN114">
        <v>0</v>
      </c>
      <c r="AO114">
        <v>0</v>
      </c>
      <c r="AP114">
        <v>0</v>
      </c>
      <c r="AQ114">
        <v>0</v>
      </c>
      <c r="AR114">
        <v>0</v>
      </c>
      <c r="AS114">
        <v>0</v>
      </c>
      <c r="AT114">
        <v>0</v>
      </c>
      <c r="AU114" t="s">
        <v>191</v>
      </c>
      <c r="AV114" t="s">
        <v>329</v>
      </c>
      <c r="AX114" t="s">
        <v>338</v>
      </c>
      <c r="AY114">
        <v>77494</v>
      </c>
      <c r="AZ114">
        <v>48157673102</v>
      </c>
      <c r="BA114" t="s">
        <v>330</v>
      </c>
      <c r="BB114" t="s">
        <v>285</v>
      </c>
      <c r="BC114">
        <v>160696</v>
      </c>
      <c r="BD114">
        <v>2935</v>
      </c>
      <c r="BE114" t="s">
        <v>287</v>
      </c>
      <c r="BF114" t="s">
        <v>287</v>
      </c>
      <c r="BG114" t="s">
        <v>287</v>
      </c>
    </row>
    <row r="115" spans="1:59" x14ac:dyDescent="0.3">
      <c r="A115">
        <v>377625</v>
      </c>
      <c r="B115">
        <v>17837285</v>
      </c>
      <c r="C115">
        <v>2020</v>
      </c>
      <c r="D115" s="67">
        <v>44072</v>
      </c>
      <c r="E115">
        <v>17</v>
      </c>
      <c r="F115" t="s">
        <v>294</v>
      </c>
      <c r="G115" t="s">
        <v>331</v>
      </c>
      <c r="H115" t="s">
        <v>332</v>
      </c>
      <c r="I115" t="s">
        <v>278</v>
      </c>
      <c r="J115">
        <v>29.743935709999999</v>
      </c>
      <c r="K115">
        <v>-95.773033400000003</v>
      </c>
      <c r="L115" t="s">
        <v>299</v>
      </c>
      <c r="M115" t="s">
        <v>280</v>
      </c>
      <c r="N115" t="s">
        <v>281</v>
      </c>
      <c r="O115" t="s">
        <v>282</v>
      </c>
      <c r="P115" t="s">
        <v>283</v>
      </c>
      <c r="Q115" t="s">
        <v>203</v>
      </c>
      <c r="R115" t="s">
        <v>311</v>
      </c>
      <c r="S115">
        <v>0</v>
      </c>
      <c r="T115">
        <v>0</v>
      </c>
      <c r="U115">
        <v>0</v>
      </c>
      <c r="V115">
        <v>0</v>
      </c>
      <c r="W115">
        <v>0</v>
      </c>
      <c r="X115">
        <v>1</v>
      </c>
      <c r="Y115">
        <v>1</v>
      </c>
      <c r="Z115">
        <v>0</v>
      </c>
      <c r="AA115">
        <v>0</v>
      </c>
      <c r="AB115">
        <v>0</v>
      </c>
      <c r="AC115">
        <v>0</v>
      </c>
      <c r="AD115">
        <v>1</v>
      </c>
      <c r="AE115">
        <v>0</v>
      </c>
      <c r="AF115">
        <v>1</v>
      </c>
      <c r="AG115">
        <v>0</v>
      </c>
      <c r="AH115">
        <v>0</v>
      </c>
      <c r="AI115">
        <v>0</v>
      </c>
      <c r="AJ115">
        <v>0</v>
      </c>
      <c r="AK115">
        <v>0</v>
      </c>
      <c r="AL115">
        <v>0</v>
      </c>
      <c r="AM115">
        <v>0</v>
      </c>
      <c r="AN115">
        <v>0</v>
      </c>
      <c r="AO115">
        <v>0</v>
      </c>
      <c r="AP115">
        <v>0</v>
      </c>
      <c r="AQ115">
        <v>0</v>
      </c>
      <c r="AR115">
        <v>0</v>
      </c>
      <c r="AS115">
        <v>0</v>
      </c>
      <c r="AT115">
        <v>0</v>
      </c>
      <c r="AU115" t="s">
        <v>191</v>
      </c>
      <c r="AV115" t="s">
        <v>329</v>
      </c>
      <c r="AY115">
        <v>77494</v>
      </c>
      <c r="AZ115">
        <v>48157673102</v>
      </c>
      <c r="BA115" t="s">
        <v>330</v>
      </c>
      <c r="BB115" t="s">
        <v>285</v>
      </c>
      <c r="BC115">
        <v>160696</v>
      </c>
      <c r="BD115">
        <v>2935</v>
      </c>
      <c r="BE115" t="s">
        <v>287</v>
      </c>
      <c r="BF115" t="s">
        <v>287</v>
      </c>
      <c r="BG115" t="s">
        <v>287</v>
      </c>
    </row>
    <row r="116" spans="1:59" x14ac:dyDescent="0.3">
      <c r="A116">
        <v>383035</v>
      </c>
      <c r="B116">
        <v>17860564</v>
      </c>
      <c r="C116">
        <v>2020</v>
      </c>
      <c r="D116" s="67">
        <v>44086</v>
      </c>
      <c r="E116">
        <v>12</v>
      </c>
      <c r="F116" t="s">
        <v>294</v>
      </c>
      <c r="G116" t="s">
        <v>331</v>
      </c>
      <c r="H116" t="s">
        <v>332</v>
      </c>
      <c r="I116" t="s">
        <v>298</v>
      </c>
      <c r="J116">
        <v>29.734101089999999</v>
      </c>
      <c r="K116">
        <v>-95.772916269999996</v>
      </c>
      <c r="L116" t="s">
        <v>279</v>
      </c>
      <c r="M116" t="s">
        <v>280</v>
      </c>
      <c r="N116" t="s">
        <v>293</v>
      </c>
      <c r="O116" t="s">
        <v>282</v>
      </c>
      <c r="P116" t="s">
        <v>283</v>
      </c>
      <c r="Q116" t="s">
        <v>204</v>
      </c>
      <c r="R116" t="s">
        <v>284</v>
      </c>
      <c r="S116">
        <v>0</v>
      </c>
      <c r="T116">
        <v>0</v>
      </c>
      <c r="U116">
        <v>0</v>
      </c>
      <c r="V116">
        <v>0</v>
      </c>
      <c r="W116">
        <v>0</v>
      </c>
      <c r="X116">
        <v>2</v>
      </c>
      <c r="Y116">
        <v>0</v>
      </c>
      <c r="Z116">
        <v>0</v>
      </c>
      <c r="AA116">
        <v>0</v>
      </c>
      <c r="AB116">
        <v>0</v>
      </c>
      <c r="AC116">
        <v>0</v>
      </c>
      <c r="AD116">
        <v>2</v>
      </c>
      <c r="AE116">
        <v>0</v>
      </c>
      <c r="AF116">
        <v>0</v>
      </c>
      <c r="AG116">
        <v>0</v>
      </c>
      <c r="AH116">
        <v>0</v>
      </c>
      <c r="AI116">
        <v>0</v>
      </c>
      <c r="AJ116">
        <v>0</v>
      </c>
      <c r="AK116">
        <v>0</v>
      </c>
      <c r="AL116">
        <v>0</v>
      </c>
      <c r="AM116">
        <v>0</v>
      </c>
      <c r="AN116">
        <v>0</v>
      </c>
      <c r="AO116">
        <v>0</v>
      </c>
      <c r="AP116">
        <v>0</v>
      </c>
      <c r="AQ116">
        <v>0</v>
      </c>
      <c r="AR116">
        <v>0</v>
      </c>
      <c r="AS116">
        <v>0</v>
      </c>
      <c r="AT116">
        <v>0</v>
      </c>
      <c r="AU116" t="s">
        <v>191</v>
      </c>
      <c r="AV116" t="s">
        <v>329</v>
      </c>
      <c r="AX116" t="s">
        <v>338</v>
      </c>
      <c r="AY116">
        <v>77494</v>
      </c>
      <c r="AZ116">
        <v>48157673102</v>
      </c>
      <c r="BA116" t="s">
        <v>330</v>
      </c>
      <c r="BB116" t="s">
        <v>285</v>
      </c>
      <c r="BC116">
        <v>160476</v>
      </c>
      <c r="BD116">
        <v>2935</v>
      </c>
      <c r="BE116" t="s">
        <v>287</v>
      </c>
      <c r="BF116" t="s">
        <v>287</v>
      </c>
      <c r="BG116" t="s">
        <v>287</v>
      </c>
    </row>
    <row r="117" spans="1:59" x14ac:dyDescent="0.3">
      <c r="A117">
        <v>391970</v>
      </c>
      <c r="B117">
        <v>17897800</v>
      </c>
      <c r="C117">
        <v>2020</v>
      </c>
      <c r="D117" s="67">
        <v>44109</v>
      </c>
      <c r="E117">
        <v>6</v>
      </c>
      <c r="F117" t="s">
        <v>303</v>
      </c>
      <c r="G117" t="s">
        <v>331</v>
      </c>
      <c r="H117" t="s">
        <v>332</v>
      </c>
      <c r="I117" t="s">
        <v>290</v>
      </c>
      <c r="J117">
        <v>29.73485728</v>
      </c>
      <c r="K117">
        <v>-95.772930680000002</v>
      </c>
      <c r="L117" t="s">
        <v>279</v>
      </c>
      <c r="M117" t="s">
        <v>320</v>
      </c>
      <c r="N117" t="s">
        <v>281</v>
      </c>
      <c r="O117" t="s">
        <v>282</v>
      </c>
      <c r="P117" t="s">
        <v>283</v>
      </c>
      <c r="Q117" t="s">
        <v>204</v>
      </c>
      <c r="R117" t="s">
        <v>311</v>
      </c>
      <c r="S117">
        <v>0</v>
      </c>
      <c r="T117">
        <v>0</v>
      </c>
      <c r="U117">
        <v>0</v>
      </c>
      <c r="V117">
        <v>0</v>
      </c>
      <c r="W117">
        <v>0</v>
      </c>
      <c r="X117">
        <v>2</v>
      </c>
      <c r="Y117">
        <v>0</v>
      </c>
      <c r="Z117">
        <v>0</v>
      </c>
      <c r="AA117">
        <v>0</v>
      </c>
      <c r="AB117">
        <v>0</v>
      </c>
      <c r="AC117">
        <v>0</v>
      </c>
      <c r="AD117">
        <v>2</v>
      </c>
      <c r="AE117">
        <v>0</v>
      </c>
      <c r="AF117">
        <v>0</v>
      </c>
      <c r="AG117">
        <v>0</v>
      </c>
      <c r="AH117">
        <v>0</v>
      </c>
      <c r="AI117">
        <v>0</v>
      </c>
      <c r="AJ117">
        <v>0</v>
      </c>
      <c r="AK117">
        <v>0</v>
      </c>
      <c r="AL117">
        <v>0</v>
      </c>
      <c r="AM117">
        <v>0</v>
      </c>
      <c r="AN117">
        <v>0</v>
      </c>
      <c r="AO117">
        <v>0</v>
      </c>
      <c r="AP117">
        <v>0</v>
      </c>
      <c r="AQ117">
        <v>0</v>
      </c>
      <c r="AR117">
        <v>0</v>
      </c>
      <c r="AS117">
        <v>0</v>
      </c>
      <c r="AT117">
        <v>0</v>
      </c>
      <c r="AU117" t="s">
        <v>191</v>
      </c>
      <c r="AV117" t="s">
        <v>329</v>
      </c>
      <c r="AX117" t="s">
        <v>338</v>
      </c>
      <c r="AY117">
        <v>77494</v>
      </c>
      <c r="AZ117">
        <v>48157673102</v>
      </c>
      <c r="BA117" t="s">
        <v>330</v>
      </c>
      <c r="BB117" t="s">
        <v>285</v>
      </c>
      <c r="BC117">
        <v>160476</v>
      </c>
      <c r="BD117">
        <v>2935</v>
      </c>
      <c r="BE117" t="s">
        <v>287</v>
      </c>
      <c r="BF117" t="s">
        <v>287</v>
      </c>
      <c r="BG117" t="s">
        <v>287</v>
      </c>
    </row>
    <row r="118" spans="1:59" x14ac:dyDescent="0.3">
      <c r="A118">
        <v>400419</v>
      </c>
      <c r="B118">
        <v>17934021</v>
      </c>
      <c r="C118">
        <v>2020</v>
      </c>
      <c r="D118" s="67">
        <v>44114</v>
      </c>
      <c r="E118">
        <v>4</v>
      </c>
      <c r="F118" t="s">
        <v>294</v>
      </c>
      <c r="G118" t="s">
        <v>331</v>
      </c>
      <c r="H118" t="s">
        <v>332</v>
      </c>
      <c r="I118" t="s">
        <v>278</v>
      </c>
      <c r="J118">
        <v>29.74079613</v>
      </c>
      <c r="K118">
        <v>-95.772994190000006</v>
      </c>
      <c r="L118" t="s">
        <v>279</v>
      </c>
      <c r="M118" t="s">
        <v>300</v>
      </c>
      <c r="N118" t="s">
        <v>281</v>
      </c>
      <c r="O118" t="s">
        <v>322</v>
      </c>
      <c r="P118" t="s">
        <v>317</v>
      </c>
      <c r="Q118" t="s">
        <v>204</v>
      </c>
      <c r="R118" t="s">
        <v>297</v>
      </c>
      <c r="S118">
        <v>0</v>
      </c>
      <c r="T118">
        <v>0</v>
      </c>
      <c r="U118">
        <v>1</v>
      </c>
      <c r="V118">
        <v>0</v>
      </c>
      <c r="W118">
        <v>1</v>
      </c>
      <c r="X118">
        <v>1</v>
      </c>
      <c r="Y118">
        <v>0</v>
      </c>
      <c r="Z118">
        <v>0</v>
      </c>
      <c r="AA118">
        <v>0</v>
      </c>
      <c r="AB118">
        <v>1</v>
      </c>
      <c r="AC118">
        <v>0</v>
      </c>
      <c r="AD118">
        <v>1</v>
      </c>
      <c r="AE118">
        <v>1</v>
      </c>
      <c r="AF118">
        <v>0</v>
      </c>
      <c r="AG118">
        <v>0</v>
      </c>
      <c r="AH118">
        <v>0</v>
      </c>
      <c r="AI118">
        <v>0</v>
      </c>
      <c r="AJ118">
        <v>0</v>
      </c>
      <c r="AK118">
        <v>0</v>
      </c>
      <c r="AL118">
        <v>0</v>
      </c>
      <c r="AM118">
        <v>0</v>
      </c>
      <c r="AN118">
        <v>0</v>
      </c>
      <c r="AO118">
        <v>0</v>
      </c>
      <c r="AP118">
        <v>0</v>
      </c>
      <c r="AQ118">
        <v>0</v>
      </c>
      <c r="AR118">
        <v>0</v>
      </c>
      <c r="AS118">
        <v>0</v>
      </c>
      <c r="AT118">
        <v>0</v>
      </c>
      <c r="AU118" t="s">
        <v>191</v>
      </c>
      <c r="AV118" t="s">
        <v>329</v>
      </c>
      <c r="AX118" t="s">
        <v>338</v>
      </c>
      <c r="AY118">
        <v>77494</v>
      </c>
      <c r="AZ118">
        <v>48157673102</v>
      </c>
      <c r="BA118" t="s">
        <v>330</v>
      </c>
      <c r="BB118" t="s">
        <v>285</v>
      </c>
      <c r="BC118">
        <v>160696</v>
      </c>
      <c r="BD118">
        <v>2935</v>
      </c>
      <c r="BE118" t="s">
        <v>287</v>
      </c>
      <c r="BF118" t="s">
        <v>287</v>
      </c>
      <c r="BG118" t="s">
        <v>287</v>
      </c>
    </row>
    <row r="119" spans="1:59" x14ac:dyDescent="0.3">
      <c r="A119">
        <v>401861</v>
      </c>
      <c r="B119">
        <v>17940260</v>
      </c>
      <c r="C119">
        <v>2020</v>
      </c>
      <c r="D119" s="67">
        <v>44135</v>
      </c>
      <c r="E119">
        <v>15</v>
      </c>
      <c r="F119" t="s">
        <v>294</v>
      </c>
      <c r="G119" t="s">
        <v>331</v>
      </c>
      <c r="H119" t="s">
        <v>332</v>
      </c>
      <c r="I119" t="s">
        <v>278</v>
      </c>
      <c r="J119">
        <v>29.73995236</v>
      </c>
      <c r="K119">
        <v>-95.772984190000003</v>
      </c>
      <c r="L119" t="s">
        <v>279</v>
      </c>
      <c r="M119" t="s">
        <v>280</v>
      </c>
      <c r="N119" t="s">
        <v>281</v>
      </c>
      <c r="O119" t="s">
        <v>282</v>
      </c>
      <c r="P119" t="s">
        <v>283</v>
      </c>
      <c r="Q119" t="s">
        <v>204</v>
      </c>
      <c r="R119" t="s">
        <v>297</v>
      </c>
      <c r="S119">
        <v>0</v>
      </c>
      <c r="T119">
        <v>0</v>
      </c>
      <c r="U119">
        <v>0</v>
      </c>
      <c r="V119">
        <v>0</v>
      </c>
      <c r="W119">
        <v>0</v>
      </c>
      <c r="X119">
        <v>3</v>
      </c>
      <c r="Y119">
        <v>0</v>
      </c>
      <c r="Z119">
        <v>0</v>
      </c>
      <c r="AA119">
        <v>0</v>
      </c>
      <c r="AB119">
        <v>0</v>
      </c>
      <c r="AC119">
        <v>0</v>
      </c>
      <c r="AD119">
        <v>3</v>
      </c>
      <c r="AE119">
        <v>0</v>
      </c>
      <c r="AF119">
        <v>0</v>
      </c>
      <c r="AG119">
        <v>0</v>
      </c>
      <c r="AH119">
        <v>0</v>
      </c>
      <c r="AI119">
        <v>0</v>
      </c>
      <c r="AJ119">
        <v>0</v>
      </c>
      <c r="AK119">
        <v>0</v>
      </c>
      <c r="AL119">
        <v>0</v>
      </c>
      <c r="AM119">
        <v>0</v>
      </c>
      <c r="AN119">
        <v>0</v>
      </c>
      <c r="AO119">
        <v>0</v>
      </c>
      <c r="AP119">
        <v>0</v>
      </c>
      <c r="AQ119">
        <v>0</v>
      </c>
      <c r="AR119">
        <v>0</v>
      </c>
      <c r="AS119">
        <v>0</v>
      </c>
      <c r="AT119">
        <v>0</v>
      </c>
      <c r="AU119" t="s">
        <v>191</v>
      </c>
      <c r="AV119" t="s">
        <v>329</v>
      </c>
      <c r="AX119" t="s">
        <v>338</v>
      </c>
      <c r="AY119">
        <v>77494</v>
      </c>
      <c r="AZ119">
        <v>48157673102</v>
      </c>
      <c r="BA119" t="s">
        <v>330</v>
      </c>
      <c r="BB119" t="s">
        <v>285</v>
      </c>
      <c r="BC119">
        <v>160696</v>
      </c>
      <c r="BD119">
        <v>2935</v>
      </c>
      <c r="BE119" t="s">
        <v>287</v>
      </c>
      <c r="BF119" t="s">
        <v>287</v>
      </c>
      <c r="BG119" t="s">
        <v>287</v>
      </c>
    </row>
    <row r="120" spans="1:59" x14ac:dyDescent="0.3">
      <c r="A120">
        <v>404283</v>
      </c>
      <c r="B120">
        <v>17950633</v>
      </c>
      <c r="C120">
        <v>2020</v>
      </c>
      <c r="D120" s="67">
        <v>44141</v>
      </c>
      <c r="E120">
        <v>19</v>
      </c>
      <c r="F120" t="s">
        <v>316</v>
      </c>
      <c r="G120" t="s">
        <v>331</v>
      </c>
      <c r="H120" t="s">
        <v>332</v>
      </c>
      <c r="I120" t="s">
        <v>290</v>
      </c>
      <c r="J120">
        <v>29.74155781</v>
      </c>
      <c r="K120">
        <v>-95.773004180000001</v>
      </c>
      <c r="L120" t="s">
        <v>279</v>
      </c>
      <c r="M120" t="s">
        <v>300</v>
      </c>
      <c r="N120" t="s">
        <v>281</v>
      </c>
      <c r="O120" t="s">
        <v>282</v>
      </c>
      <c r="P120" t="s">
        <v>283</v>
      </c>
      <c r="Q120" t="s">
        <v>204</v>
      </c>
      <c r="R120" t="s">
        <v>297</v>
      </c>
      <c r="S120">
        <v>0</v>
      </c>
      <c r="T120">
        <v>0</v>
      </c>
      <c r="U120">
        <v>0</v>
      </c>
      <c r="V120">
        <v>0</v>
      </c>
      <c r="W120">
        <v>0</v>
      </c>
      <c r="X120">
        <v>2</v>
      </c>
      <c r="Y120">
        <v>0</v>
      </c>
      <c r="Z120">
        <v>0</v>
      </c>
      <c r="AA120">
        <v>0</v>
      </c>
      <c r="AB120">
        <v>0</v>
      </c>
      <c r="AC120">
        <v>0</v>
      </c>
      <c r="AD120">
        <v>2</v>
      </c>
      <c r="AE120">
        <v>0</v>
      </c>
      <c r="AF120">
        <v>0</v>
      </c>
      <c r="AG120">
        <v>0</v>
      </c>
      <c r="AH120">
        <v>0</v>
      </c>
      <c r="AI120">
        <v>0</v>
      </c>
      <c r="AJ120">
        <v>0</v>
      </c>
      <c r="AK120">
        <v>0</v>
      </c>
      <c r="AL120">
        <v>0</v>
      </c>
      <c r="AM120">
        <v>0</v>
      </c>
      <c r="AN120">
        <v>0</v>
      </c>
      <c r="AO120">
        <v>0</v>
      </c>
      <c r="AP120">
        <v>0</v>
      </c>
      <c r="AQ120">
        <v>0</v>
      </c>
      <c r="AR120">
        <v>0</v>
      </c>
      <c r="AS120">
        <v>0</v>
      </c>
      <c r="AT120">
        <v>0</v>
      </c>
      <c r="AU120" t="s">
        <v>191</v>
      </c>
      <c r="AV120" t="s">
        <v>329</v>
      </c>
      <c r="AX120" t="s">
        <v>338</v>
      </c>
      <c r="AY120">
        <v>77494</v>
      </c>
      <c r="AZ120">
        <v>48157673102</v>
      </c>
      <c r="BA120" t="s">
        <v>330</v>
      </c>
      <c r="BB120" t="s">
        <v>285</v>
      </c>
      <c r="BC120">
        <v>160696</v>
      </c>
      <c r="BD120">
        <v>2935</v>
      </c>
      <c r="BE120" t="s">
        <v>287</v>
      </c>
      <c r="BF120" t="s">
        <v>287</v>
      </c>
      <c r="BG120" t="s">
        <v>287</v>
      </c>
    </row>
    <row r="121" spans="1:59" x14ac:dyDescent="0.3">
      <c r="A121">
        <v>407819</v>
      </c>
      <c r="B121">
        <v>17965431</v>
      </c>
      <c r="C121">
        <v>2020</v>
      </c>
      <c r="D121" s="67">
        <v>44148</v>
      </c>
      <c r="E121">
        <v>12</v>
      </c>
      <c r="F121" t="s">
        <v>316</v>
      </c>
      <c r="G121" t="s">
        <v>331</v>
      </c>
      <c r="H121" t="s">
        <v>332</v>
      </c>
      <c r="I121" t="s">
        <v>290</v>
      </c>
      <c r="J121">
        <v>29.7437097</v>
      </c>
      <c r="K121">
        <v>-95.773032999999998</v>
      </c>
      <c r="L121" t="s">
        <v>299</v>
      </c>
      <c r="M121" t="s">
        <v>280</v>
      </c>
      <c r="N121" t="s">
        <v>292</v>
      </c>
      <c r="O121" t="s">
        <v>282</v>
      </c>
      <c r="P121" t="s">
        <v>283</v>
      </c>
      <c r="Q121" t="s">
        <v>204</v>
      </c>
      <c r="R121" t="s">
        <v>297</v>
      </c>
      <c r="S121">
        <v>0</v>
      </c>
      <c r="T121">
        <v>0</v>
      </c>
      <c r="U121">
        <v>0</v>
      </c>
      <c r="V121">
        <v>0</v>
      </c>
      <c r="W121">
        <v>0</v>
      </c>
      <c r="X121">
        <v>2</v>
      </c>
      <c r="Y121">
        <v>0</v>
      </c>
      <c r="Z121">
        <v>0</v>
      </c>
      <c r="AA121">
        <v>0</v>
      </c>
      <c r="AB121">
        <v>0</v>
      </c>
      <c r="AC121">
        <v>0</v>
      </c>
      <c r="AD121">
        <v>2</v>
      </c>
      <c r="AE121">
        <v>0</v>
      </c>
      <c r="AF121">
        <v>0</v>
      </c>
      <c r="AG121">
        <v>0</v>
      </c>
      <c r="AH121">
        <v>0</v>
      </c>
      <c r="AI121">
        <v>0</v>
      </c>
      <c r="AJ121">
        <v>0</v>
      </c>
      <c r="AK121">
        <v>0</v>
      </c>
      <c r="AL121">
        <v>0</v>
      </c>
      <c r="AM121">
        <v>0</v>
      </c>
      <c r="AN121">
        <v>0</v>
      </c>
      <c r="AO121">
        <v>0</v>
      </c>
      <c r="AP121">
        <v>0</v>
      </c>
      <c r="AQ121">
        <v>0</v>
      </c>
      <c r="AR121">
        <v>0</v>
      </c>
      <c r="AS121">
        <v>0</v>
      </c>
      <c r="AT121">
        <v>0</v>
      </c>
      <c r="AU121" t="s">
        <v>191</v>
      </c>
      <c r="AV121" t="s">
        <v>329</v>
      </c>
      <c r="AX121" t="s">
        <v>338</v>
      </c>
      <c r="AY121">
        <v>77494</v>
      </c>
      <c r="AZ121">
        <v>48157673102</v>
      </c>
      <c r="BA121" t="s">
        <v>330</v>
      </c>
      <c r="BB121" t="s">
        <v>285</v>
      </c>
      <c r="BC121">
        <v>160696</v>
      </c>
      <c r="BD121">
        <v>2935</v>
      </c>
      <c r="BE121" t="s">
        <v>287</v>
      </c>
      <c r="BF121" t="s">
        <v>287</v>
      </c>
      <c r="BG121" t="s">
        <v>287</v>
      </c>
    </row>
    <row r="122" spans="1:59" x14ac:dyDescent="0.3">
      <c r="A122">
        <v>407927</v>
      </c>
      <c r="B122">
        <v>17965829</v>
      </c>
      <c r="C122">
        <v>2020</v>
      </c>
      <c r="D122" s="67">
        <v>44148</v>
      </c>
      <c r="E122">
        <v>12</v>
      </c>
      <c r="F122" t="s">
        <v>316</v>
      </c>
      <c r="G122" t="s">
        <v>331</v>
      </c>
      <c r="H122" t="s">
        <v>332</v>
      </c>
      <c r="I122" t="s">
        <v>290</v>
      </c>
      <c r="J122">
        <v>29.743701529999999</v>
      </c>
      <c r="K122">
        <v>-95.773032979999996</v>
      </c>
      <c r="L122" t="s">
        <v>299</v>
      </c>
      <c r="M122" t="s">
        <v>280</v>
      </c>
      <c r="N122" t="s">
        <v>292</v>
      </c>
      <c r="O122" t="s">
        <v>282</v>
      </c>
      <c r="P122" t="s">
        <v>283</v>
      </c>
      <c r="Q122" t="s">
        <v>204</v>
      </c>
      <c r="R122" t="s">
        <v>297</v>
      </c>
      <c r="S122">
        <v>0</v>
      </c>
      <c r="T122">
        <v>0</v>
      </c>
      <c r="U122">
        <v>0</v>
      </c>
      <c r="V122">
        <v>0</v>
      </c>
      <c r="W122">
        <v>0</v>
      </c>
      <c r="X122">
        <v>2</v>
      </c>
      <c r="Y122">
        <v>0</v>
      </c>
      <c r="Z122">
        <v>0</v>
      </c>
      <c r="AA122">
        <v>0</v>
      </c>
      <c r="AB122">
        <v>0</v>
      </c>
      <c r="AC122">
        <v>0</v>
      </c>
      <c r="AD122">
        <v>2</v>
      </c>
      <c r="AE122">
        <v>0</v>
      </c>
      <c r="AF122">
        <v>0</v>
      </c>
      <c r="AG122">
        <v>0</v>
      </c>
      <c r="AH122">
        <v>0</v>
      </c>
      <c r="AI122">
        <v>0</v>
      </c>
      <c r="AJ122">
        <v>0</v>
      </c>
      <c r="AK122">
        <v>0</v>
      </c>
      <c r="AL122">
        <v>0</v>
      </c>
      <c r="AM122">
        <v>0</v>
      </c>
      <c r="AN122">
        <v>0</v>
      </c>
      <c r="AO122">
        <v>0</v>
      </c>
      <c r="AP122">
        <v>0</v>
      </c>
      <c r="AQ122">
        <v>0</v>
      </c>
      <c r="AR122">
        <v>0</v>
      </c>
      <c r="AS122">
        <v>0</v>
      </c>
      <c r="AT122">
        <v>0</v>
      </c>
      <c r="AU122" t="s">
        <v>191</v>
      </c>
      <c r="AV122" t="s">
        <v>329</v>
      </c>
      <c r="AX122" t="s">
        <v>338</v>
      </c>
      <c r="AY122">
        <v>77494</v>
      </c>
      <c r="AZ122">
        <v>48157673102</v>
      </c>
      <c r="BA122" t="s">
        <v>330</v>
      </c>
      <c r="BB122" t="s">
        <v>285</v>
      </c>
      <c r="BC122">
        <v>160696</v>
      </c>
      <c r="BD122">
        <v>2935</v>
      </c>
      <c r="BE122" t="s">
        <v>287</v>
      </c>
      <c r="BF122" t="s">
        <v>287</v>
      </c>
      <c r="BG122" t="s">
        <v>287</v>
      </c>
    </row>
    <row r="123" spans="1:59" x14ac:dyDescent="0.3">
      <c r="A123">
        <v>421320</v>
      </c>
      <c r="B123">
        <v>18019535</v>
      </c>
      <c r="C123">
        <v>2020</v>
      </c>
      <c r="D123" s="67">
        <v>44183</v>
      </c>
      <c r="E123">
        <v>17</v>
      </c>
      <c r="F123" t="s">
        <v>316</v>
      </c>
      <c r="G123" t="s">
        <v>331</v>
      </c>
      <c r="H123" t="s">
        <v>332</v>
      </c>
      <c r="I123" t="s">
        <v>290</v>
      </c>
      <c r="J123">
        <v>29.741438729999999</v>
      </c>
      <c r="K123">
        <v>-95.77300262</v>
      </c>
      <c r="L123" t="s">
        <v>279</v>
      </c>
      <c r="M123" t="s">
        <v>280</v>
      </c>
      <c r="N123" t="s">
        <v>281</v>
      </c>
      <c r="O123" t="s">
        <v>282</v>
      </c>
      <c r="P123" t="s">
        <v>241</v>
      </c>
      <c r="Q123" t="s">
        <v>204</v>
      </c>
      <c r="R123" t="s">
        <v>297</v>
      </c>
      <c r="S123">
        <v>0</v>
      </c>
      <c r="T123">
        <v>0</v>
      </c>
      <c r="U123">
        <v>0</v>
      </c>
      <c r="V123">
        <v>1</v>
      </c>
      <c r="W123">
        <v>1</v>
      </c>
      <c r="X123">
        <v>2</v>
      </c>
      <c r="Y123">
        <v>0</v>
      </c>
      <c r="Z123">
        <v>0</v>
      </c>
      <c r="AA123">
        <v>0</v>
      </c>
      <c r="AB123">
        <v>0</v>
      </c>
      <c r="AC123">
        <v>1</v>
      </c>
      <c r="AD123">
        <v>2</v>
      </c>
      <c r="AE123">
        <v>1</v>
      </c>
      <c r="AF123">
        <v>0</v>
      </c>
      <c r="AG123">
        <v>0</v>
      </c>
      <c r="AH123">
        <v>0</v>
      </c>
      <c r="AI123">
        <v>0</v>
      </c>
      <c r="AJ123">
        <v>0</v>
      </c>
      <c r="AK123">
        <v>0</v>
      </c>
      <c r="AL123">
        <v>0</v>
      </c>
      <c r="AM123">
        <v>0</v>
      </c>
      <c r="AN123">
        <v>0</v>
      </c>
      <c r="AO123">
        <v>0</v>
      </c>
      <c r="AP123">
        <v>0</v>
      </c>
      <c r="AQ123">
        <v>0</v>
      </c>
      <c r="AR123">
        <v>0</v>
      </c>
      <c r="AS123">
        <v>0</v>
      </c>
      <c r="AT123">
        <v>0</v>
      </c>
      <c r="AU123" t="s">
        <v>191</v>
      </c>
      <c r="AV123" t="s">
        <v>329</v>
      </c>
      <c r="AX123" t="s">
        <v>338</v>
      </c>
      <c r="AY123">
        <v>77494</v>
      </c>
      <c r="AZ123">
        <v>48157673102</v>
      </c>
      <c r="BA123" t="s">
        <v>330</v>
      </c>
      <c r="BB123" t="s">
        <v>285</v>
      </c>
      <c r="BC123">
        <v>160696</v>
      </c>
      <c r="BD123">
        <v>2935</v>
      </c>
      <c r="BE123" t="s">
        <v>287</v>
      </c>
      <c r="BF123" t="s">
        <v>287</v>
      </c>
      <c r="BG123" t="s">
        <v>287</v>
      </c>
    </row>
    <row r="124" spans="1:59" x14ac:dyDescent="0.3">
      <c r="A124">
        <v>424263</v>
      </c>
      <c r="B124">
        <v>18032093</v>
      </c>
      <c r="C124">
        <v>2020</v>
      </c>
      <c r="D124" s="67">
        <v>44188</v>
      </c>
      <c r="E124">
        <v>12</v>
      </c>
      <c r="F124" t="s">
        <v>276</v>
      </c>
      <c r="G124" t="s">
        <v>331</v>
      </c>
      <c r="H124" t="s">
        <v>332</v>
      </c>
      <c r="I124" t="s">
        <v>278</v>
      </c>
      <c r="J124">
        <v>29.741537090000001</v>
      </c>
      <c r="K124">
        <v>-95.77300391</v>
      </c>
      <c r="L124" t="s">
        <v>299</v>
      </c>
      <c r="M124" t="s">
        <v>280</v>
      </c>
      <c r="N124" t="s">
        <v>281</v>
      </c>
      <c r="O124" t="s">
        <v>301</v>
      </c>
      <c r="P124" t="s">
        <v>241</v>
      </c>
      <c r="Q124" t="s">
        <v>204</v>
      </c>
      <c r="R124" t="s">
        <v>284</v>
      </c>
      <c r="S124">
        <v>0</v>
      </c>
      <c r="T124">
        <v>0</v>
      </c>
      <c r="U124">
        <v>0</v>
      </c>
      <c r="V124">
        <v>1</v>
      </c>
      <c r="W124">
        <v>1</v>
      </c>
      <c r="X124">
        <v>0</v>
      </c>
      <c r="Y124">
        <v>0</v>
      </c>
      <c r="Z124">
        <v>0</v>
      </c>
      <c r="AA124">
        <v>0</v>
      </c>
      <c r="AB124">
        <v>0</v>
      </c>
      <c r="AC124">
        <v>1</v>
      </c>
      <c r="AD124">
        <v>0</v>
      </c>
      <c r="AE124">
        <v>1</v>
      </c>
      <c r="AF124">
        <v>0</v>
      </c>
      <c r="AG124">
        <v>0</v>
      </c>
      <c r="AH124">
        <v>0</v>
      </c>
      <c r="AI124">
        <v>0</v>
      </c>
      <c r="AJ124">
        <v>0</v>
      </c>
      <c r="AK124">
        <v>0</v>
      </c>
      <c r="AL124">
        <v>0</v>
      </c>
      <c r="AM124">
        <v>0</v>
      </c>
      <c r="AN124">
        <v>0</v>
      </c>
      <c r="AO124">
        <v>0</v>
      </c>
      <c r="AP124">
        <v>0</v>
      </c>
      <c r="AQ124">
        <v>0</v>
      </c>
      <c r="AR124">
        <v>0</v>
      </c>
      <c r="AS124">
        <v>0</v>
      </c>
      <c r="AT124">
        <v>0</v>
      </c>
      <c r="AU124" t="s">
        <v>191</v>
      </c>
      <c r="AV124" t="s">
        <v>329</v>
      </c>
      <c r="AX124" t="s">
        <v>338</v>
      </c>
      <c r="AY124">
        <v>77494</v>
      </c>
      <c r="AZ124">
        <v>48157673102</v>
      </c>
      <c r="BA124" t="s">
        <v>330</v>
      </c>
      <c r="BB124" t="s">
        <v>285</v>
      </c>
      <c r="BC124">
        <v>160696</v>
      </c>
      <c r="BD124">
        <v>2935</v>
      </c>
      <c r="BE124" t="s">
        <v>287</v>
      </c>
      <c r="BF124" t="s">
        <v>287</v>
      </c>
      <c r="BG124" t="s">
        <v>287</v>
      </c>
    </row>
    <row r="125" spans="1:59" x14ac:dyDescent="0.3">
      <c r="A125">
        <v>424789</v>
      </c>
      <c r="B125">
        <v>18034885</v>
      </c>
      <c r="C125">
        <v>2020</v>
      </c>
      <c r="D125" s="67">
        <v>44184</v>
      </c>
      <c r="E125">
        <v>15</v>
      </c>
      <c r="F125" t="s">
        <v>294</v>
      </c>
      <c r="G125" t="s">
        <v>331</v>
      </c>
      <c r="H125" t="s">
        <v>332</v>
      </c>
      <c r="I125" t="s">
        <v>278</v>
      </c>
      <c r="J125">
        <v>29.73596113</v>
      </c>
      <c r="K125">
        <v>-95.772941270000004</v>
      </c>
      <c r="L125" t="s">
        <v>299</v>
      </c>
      <c r="M125" t="s">
        <v>280</v>
      </c>
      <c r="N125" t="s">
        <v>281</v>
      </c>
      <c r="O125" t="s">
        <v>282</v>
      </c>
      <c r="P125" t="s">
        <v>283</v>
      </c>
      <c r="Q125" t="s">
        <v>204</v>
      </c>
      <c r="R125" t="s">
        <v>297</v>
      </c>
      <c r="S125">
        <v>0</v>
      </c>
      <c r="T125">
        <v>0</v>
      </c>
      <c r="U125">
        <v>0</v>
      </c>
      <c r="V125">
        <v>0</v>
      </c>
      <c r="W125">
        <v>0</v>
      </c>
      <c r="X125">
        <v>4</v>
      </c>
      <c r="Y125">
        <v>0</v>
      </c>
      <c r="Z125">
        <v>0</v>
      </c>
      <c r="AA125">
        <v>0</v>
      </c>
      <c r="AB125">
        <v>0</v>
      </c>
      <c r="AC125">
        <v>0</v>
      </c>
      <c r="AD125">
        <v>4</v>
      </c>
      <c r="AE125">
        <v>0</v>
      </c>
      <c r="AF125">
        <v>0</v>
      </c>
      <c r="AG125">
        <v>0</v>
      </c>
      <c r="AH125">
        <v>0</v>
      </c>
      <c r="AI125">
        <v>0</v>
      </c>
      <c r="AJ125">
        <v>0</v>
      </c>
      <c r="AK125">
        <v>0</v>
      </c>
      <c r="AL125">
        <v>0</v>
      </c>
      <c r="AM125">
        <v>0</v>
      </c>
      <c r="AN125">
        <v>0</v>
      </c>
      <c r="AO125">
        <v>0</v>
      </c>
      <c r="AP125">
        <v>0</v>
      </c>
      <c r="AQ125">
        <v>0</v>
      </c>
      <c r="AR125">
        <v>0</v>
      </c>
      <c r="AS125">
        <v>0</v>
      </c>
      <c r="AT125">
        <v>0</v>
      </c>
      <c r="AU125" t="s">
        <v>191</v>
      </c>
      <c r="AV125" t="s">
        <v>329</v>
      </c>
      <c r="AX125" t="s">
        <v>338</v>
      </c>
      <c r="AY125">
        <v>77494</v>
      </c>
      <c r="AZ125">
        <v>48157673102</v>
      </c>
      <c r="BA125" t="s">
        <v>330</v>
      </c>
      <c r="BB125" t="s">
        <v>285</v>
      </c>
      <c r="BC125">
        <v>160476</v>
      </c>
      <c r="BD125">
        <v>2935</v>
      </c>
      <c r="BE125" t="s">
        <v>287</v>
      </c>
      <c r="BF125" t="s">
        <v>287</v>
      </c>
      <c r="BG125" t="s">
        <v>287</v>
      </c>
    </row>
    <row r="126" spans="1:59" x14ac:dyDescent="0.3">
      <c r="A126">
        <v>424790</v>
      </c>
      <c r="B126">
        <v>18034886</v>
      </c>
      <c r="C126">
        <v>2020</v>
      </c>
      <c r="D126" s="67">
        <v>44179</v>
      </c>
      <c r="E126">
        <v>15</v>
      </c>
      <c r="F126" t="s">
        <v>303</v>
      </c>
      <c r="G126" t="s">
        <v>331</v>
      </c>
      <c r="H126" t="s">
        <v>332</v>
      </c>
      <c r="I126" t="s">
        <v>290</v>
      </c>
      <c r="J126">
        <v>29.743508989999999</v>
      </c>
      <c r="K126">
        <v>-95.773032639999997</v>
      </c>
      <c r="L126" t="s">
        <v>279</v>
      </c>
      <c r="M126" t="s">
        <v>280</v>
      </c>
      <c r="N126" t="s">
        <v>281</v>
      </c>
      <c r="O126" t="s">
        <v>282</v>
      </c>
      <c r="P126" t="s">
        <v>283</v>
      </c>
      <c r="Q126" t="s">
        <v>204</v>
      </c>
      <c r="R126" t="s">
        <v>297</v>
      </c>
      <c r="S126">
        <v>0</v>
      </c>
      <c r="T126">
        <v>0</v>
      </c>
      <c r="U126">
        <v>0</v>
      </c>
      <c r="V126">
        <v>0</v>
      </c>
      <c r="W126">
        <v>0</v>
      </c>
      <c r="X126">
        <v>4</v>
      </c>
      <c r="Y126">
        <v>0</v>
      </c>
      <c r="Z126">
        <v>0</v>
      </c>
      <c r="AA126">
        <v>0</v>
      </c>
      <c r="AB126">
        <v>0</v>
      </c>
      <c r="AC126">
        <v>0</v>
      </c>
      <c r="AD126">
        <v>4</v>
      </c>
      <c r="AE126">
        <v>0</v>
      </c>
      <c r="AF126">
        <v>0</v>
      </c>
      <c r="AG126">
        <v>0</v>
      </c>
      <c r="AH126">
        <v>0</v>
      </c>
      <c r="AI126">
        <v>0</v>
      </c>
      <c r="AJ126">
        <v>0</v>
      </c>
      <c r="AK126">
        <v>0</v>
      </c>
      <c r="AL126">
        <v>0</v>
      </c>
      <c r="AM126">
        <v>0</v>
      </c>
      <c r="AN126">
        <v>0</v>
      </c>
      <c r="AO126">
        <v>0</v>
      </c>
      <c r="AP126">
        <v>0</v>
      </c>
      <c r="AQ126">
        <v>0</v>
      </c>
      <c r="AR126">
        <v>0</v>
      </c>
      <c r="AS126">
        <v>0</v>
      </c>
      <c r="AT126">
        <v>0</v>
      </c>
      <c r="AU126" t="s">
        <v>191</v>
      </c>
      <c r="AV126" t="s">
        <v>329</v>
      </c>
      <c r="AX126" t="s">
        <v>338</v>
      </c>
      <c r="AY126">
        <v>77494</v>
      </c>
      <c r="AZ126">
        <v>48157673102</v>
      </c>
      <c r="BA126" t="s">
        <v>330</v>
      </c>
      <c r="BB126" t="s">
        <v>285</v>
      </c>
      <c r="BC126">
        <v>160696</v>
      </c>
      <c r="BD126">
        <v>2935</v>
      </c>
      <c r="BE126" t="s">
        <v>287</v>
      </c>
      <c r="BF126" t="s">
        <v>287</v>
      </c>
      <c r="BG126" t="s">
        <v>287</v>
      </c>
    </row>
    <row r="127" spans="1:59" x14ac:dyDescent="0.3">
      <c r="A127">
        <v>425032</v>
      </c>
      <c r="B127">
        <v>18035735</v>
      </c>
      <c r="C127">
        <v>2020</v>
      </c>
      <c r="D127" s="67">
        <v>44186</v>
      </c>
      <c r="E127">
        <v>12</v>
      </c>
      <c r="F127" t="s">
        <v>303</v>
      </c>
      <c r="G127" t="s">
        <v>331</v>
      </c>
      <c r="H127" t="s">
        <v>332</v>
      </c>
      <c r="I127" t="s">
        <v>290</v>
      </c>
      <c r="J127">
        <v>29.742755169999999</v>
      </c>
      <c r="K127">
        <v>-95.773022260000005</v>
      </c>
      <c r="L127" t="s">
        <v>279</v>
      </c>
      <c r="M127" t="s">
        <v>280</v>
      </c>
      <c r="N127" t="s">
        <v>292</v>
      </c>
      <c r="O127" t="s">
        <v>282</v>
      </c>
      <c r="P127" t="s">
        <v>283</v>
      </c>
      <c r="Q127" t="s">
        <v>204</v>
      </c>
      <c r="R127" t="s">
        <v>297</v>
      </c>
      <c r="S127">
        <v>0</v>
      </c>
      <c r="T127">
        <v>0</v>
      </c>
      <c r="U127">
        <v>0</v>
      </c>
      <c r="V127">
        <v>0</v>
      </c>
      <c r="W127">
        <v>0</v>
      </c>
      <c r="X127">
        <v>2</v>
      </c>
      <c r="Y127">
        <v>0</v>
      </c>
      <c r="Z127">
        <v>0</v>
      </c>
      <c r="AA127">
        <v>0</v>
      </c>
      <c r="AB127">
        <v>0</v>
      </c>
      <c r="AC127">
        <v>0</v>
      </c>
      <c r="AD127">
        <v>2</v>
      </c>
      <c r="AE127">
        <v>0</v>
      </c>
      <c r="AF127">
        <v>0</v>
      </c>
      <c r="AG127">
        <v>0</v>
      </c>
      <c r="AH127">
        <v>0</v>
      </c>
      <c r="AI127">
        <v>0</v>
      </c>
      <c r="AJ127">
        <v>0</v>
      </c>
      <c r="AK127">
        <v>0</v>
      </c>
      <c r="AL127">
        <v>0</v>
      </c>
      <c r="AM127">
        <v>0</v>
      </c>
      <c r="AN127">
        <v>0</v>
      </c>
      <c r="AO127">
        <v>0</v>
      </c>
      <c r="AP127">
        <v>0</v>
      </c>
      <c r="AQ127">
        <v>0</v>
      </c>
      <c r="AR127">
        <v>0</v>
      </c>
      <c r="AS127">
        <v>0</v>
      </c>
      <c r="AT127">
        <v>0</v>
      </c>
      <c r="AU127" t="s">
        <v>191</v>
      </c>
      <c r="AV127" t="s">
        <v>329</v>
      </c>
      <c r="AX127" t="s">
        <v>338</v>
      </c>
      <c r="AY127">
        <v>77494</v>
      </c>
      <c r="AZ127">
        <v>48157673102</v>
      </c>
      <c r="BA127" t="s">
        <v>330</v>
      </c>
      <c r="BB127" t="s">
        <v>285</v>
      </c>
      <c r="BC127">
        <v>160696</v>
      </c>
      <c r="BD127">
        <v>2935</v>
      </c>
      <c r="BE127" t="s">
        <v>287</v>
      </c>
      <c r="BF127" t="s">
        <v>287</v>
      </c>
      <c r="BG127" t="s">
        <v>287</v>
      </c>
    </row>
    <row r="128" spans="1:59" x14ac:dyDescent="0.3">
      <c r="A128">
        <v>425780</v>
      </c>
      <c r="B128">
        <v>18038875</v>
      </c>
      <c r="C128">
        <v>2020</v>
      </c>
      <c r="D128" s="67">
        <v>44187</v>
      </c>
      <c r="E128">
        <v>14</v>
      </c>
      <c r="F128" t="s">
        <v>295</v>
      </c>
      <c r="G128" t="s">
        <v>331</v>
      </c>
      <c r="H128" t="s">
        <v>332</v>
      </c>
      <c r="I128" t="s">
        <v>290</v>
      </c>
      <c r="J128">
        <v>29.734581339999998</v>
      </c>
      <c r="K128">
        <v>-95.772925420000007</v>
      </c>
      <c r="L128" t="s">
        <v>279</v>
      </c>
      <c r="M128" t="s">
        <v>280</v>
      </c>
      <c r="N128" t="s">
        <v>281</v>
      </c>
      <c r="O128" t="s">
        <v>282</v>
      </c>
      <c r="P128" t="s">
        <v>283</v>
      </c>
      <c r="Q128" t="s">
        <v>204</v>
      </c>
      <c r="R128" t="s">
        <v>311</v>
      </c>
      <c r="S128">
        <v>0</v>
      </c>
      <c r="T128">
        <v>0</v>
      </c>
      <c r="U128">
        <v>0</v>
      </c>
      <c r="V128">
        <v>0</v>
      </c>
      <c r="W128">
        <v>0</v>
      </c>
      <c r="X128">
        <v>1</v>
      </c>
      <c r="Y128">
        <v>1</v>
      </c>
      <c r="Z128">
        <v>0</v>
      </c>
      <c r="AA128">
        <v>0</v>
      </c>
      <c r="AB128">
        <v>0</v>
      </c>
      <c r="AC128">
        <v>0</v>
      </c>
      <c r="AD128">
        <v>1</v>
      </c>
      <c r="AE128">
        <v>0</v>
      </c>
      <c r="AF128">
        <v>1</v>
      </c>
      <c r="AG128">
        <v>0</v>
      </c>
      <c r="AH128">
        <v>0</v>
      </c>
      <c r="AI128">
        <v>0</v>
      </c>
      <c r="AJ128">
        <v>0</v>
      </c>
      <c r="AK128">
        <v>0</v>
      </c>
      <c r="AL128">
        <v>0</v>
      </c>
      <c r="AM128">
        <v>0</v>
      </c>
      <c r="AN128">
        <v>0</v>
      </c>
      <c r="AO128">
        <v>0</v>
      </c>
      <c r="AP128">
        <v>0</v>
      </c>
      <c r="AQ128">
        <v>0</v>
      </c>
      <c r="AR128">
        <v>0</v>
      </c>
      <c r="AS128">
        <v>0</v>
      </c>
      <c r="AT128">
        <v>0</v>
      </c>
      <c r="AU128" t="s">
        <v>191</v>
      </c>
      <c r="AV128" t="s">
        <v>329</v>
      </c>
      <c r="AX128" t="s">
        <v>338</v>
      </c>
      <c r="AY128">
        <v>77494</v>
      </c>
      <c r="AZ128">
        <v>48157673102</v>
      </c>
      <c r="BA128" t="s">
        <v>330</v>
      </c>
      <c r="BB128" t="s">
        <v>285</v>
      </c>
      <c r="BC128">
        <v>160476</v>
      </c>
      <c r="BD128">
        <v>2935</v>
      </c>
      <c r="BE128" t="s">
        <v>287</v>
      </c>
      <c r="BF128" t="s">
        <v>287</v>
      </c>
      <c r="BG128" t="s">
        <v>287</v>
      </c>
    </row>
    <row r="129" spans="1:59" x14ac:dyDescent="0.3">
      <c r="A129">
        <v>427045</v>
      </c>
      <c r="B129">
        <v>18048386</v>
      </c>
      <c r="C129">
        <v>2020</v>
      </c>
      <c r="D129" s="67">
        <v>44194</v>
      </c>
      <c r="E129">
        <v>12</v>
      </c>
      <c r="F129" t="s">
        <v>295</v>
      </c>
      <c r="G129" t="s">
        <v>331</v>
      </c>
      <c r="H129" t="s">
        <v>332</v>
      </c>
      <c r="I129" t="s">
        <v>278</v>
      </c>
      <c r="J129">
        <v>29.743923949999999</v>
      </c>
      <c r="K129">
        <v>-95.773033380000001</v>
      </c>
      <c r="L129" t="s">
        <v>279</v>
      </c>
      <c r="M129" t="s">
        <v>280</v>
      </c>
      <c r="N129" t="s">
        <v>308</v>
      </c>
      <c r="O129" t="s">
        <v>282</v>
      </c>
      <c r="P129" t="s">
        <v>283</v>
      </c>
      <c r="Q129" t="s">
        <v>203</v>
      </c>
      <c r="R129" t="s">
        <v>333</v>
      </c>
      <c r="S129">
        <v>0</v>
      </c>
      <c r="T129">
        <v>0</v>
      </c>
      <c r="U129">
        <v>0</v>
      </c>
      <c r="V129">
        <v>0</v>
      </c>
      <c r="W129">
        <v>0</v>
      </c>
      <c r="X129">
        <v>6</v>
      </c>
      <c r="Y129">
        <v>0</v>
      </c>
      <c r="Z129">
        <v>0</v>
      </c>
      <c r="AA129">
        <v>0</v>
      </c>
      <c r="AB129">
        <v>0</v>
      </c>
      <c r="AC129">
        <v>0</v>
      </c>
      <c r="AD129">
        <v>6</v>
      </c>
      <c r="AE129">
        <v>0</v>
      </c>
      <c r="AF129">
        <v>0</v>
      </c>
      <c r="AG129">
        <v>0</v>
      </c>
      <c r="AH129">
        <v>0</v>
      </c>
      <c r="AI129">
        <v>0</v>
      </c>
      <c r="AJ129">
        <v>0</v>
      </c>
      <c r="AK129">
        <v>0</v>
      </c>
      <c r="AL129">
        <v>0</v>
      </c>
      <c r="AM129">
        <v>0</v>
      </c>
      <c r="AN129">
        <v>0</v>
      </c>
      <c r="AO129">
        <v>0</v>
      </c>
      <c r="AP129">
        <v>0</v>
      </c>
      <c r="AQ129">
        <v>0</v>
      </c>
      <c r="AR129">
        <v>0</v>
      </c>
      <c r="AS129">
        <v>0</v>
      </c>
      <c r="AT129">
        <v>0</v>
      </c>
      <c r="AU129" t="s">
        <v>191</v>
      </c>
      <c r="AV129" t="s">
        <v>329</v>
      </c>
      <c r="AY129">
        <v>77494</v>
      </c>
      <c r="AZ129">
        <v>48157673102</v>
      </c>
      <c r="BA129" t="s">
        <v>330</v>
      </c>
      <c r="BB129" t="s">
        <v>285</v>
      </c>
      <c r="BC129">
        <v>160696</v>
      </c>
      <c r="BD129">
        <v>2935</v>
      </c>
      <c r="BE129" t="s">
        <v>287</v>
      </c>
      <c r="BF129" t="s">
        <v>287</v>
      </c>
      <c r="BG129" t="s">
        <v>287</v>
      </c>
    </row>
    <row r="130" spans="1:59" x14ac:dyDescent="0.3">
      <c r="A130">
        <v>432519</v>
      </c>
      <c r="B130">
        <v>18060758</v>
      </c>
      <c r="C130">
        <v>2021</v>
      </c>
      <c r="D130" s="67">
        <v>44208</v>
      </c>
      <c r="E130">
        <v>1</v>
      </c>
      <c r="F130" t="s">
        <v>295</v>
      </c>
      <c r="G130" t="s">
        <v>331</v>
      </c>
      <c r="H130" t="s">
        <v>332</v>
      </c>
      <c r="I130" t="s">
        <v>290</v>
      </c>
      <c r="J130">
        <v>29.736725530000001</v>
      </c>
      <c r="K130">
        <v>-95.772948119999995</v>
      </c>
      <c r="L130" t="s">
        <v>279</v>
      </c>
      <c r="M130" t="s">
        <v>300</v>
      </c>
      <c r="N130" t="s">
        <v>281</v>
      </c>
      <c r="O130" t="s">
        <v>301</v>
      </c>
      <c r="P130" t="s">
        <v>302</v>
      </c>
      <c r="Q130" t="s">
        <v>204</v>
      </c>
      <c r="R130" t="s">
        <v>284</v>
      </c>
      <c r="AU130" t="s">
        <v>191</v>
      </c>
      <c r="AV130" t="s">
        <v>329</v>
      </c>
      <c r="AX130" t="s">
        <v>338</v>
      </c>
      <c r="AY130">
        <v>77494</v>
      </c>
      <c r="AZ130">
        <v>48157673106</v>
      </c>
      <c r="BA130" t="s">
        <v>330</v>
      </c>
      <c r="BB130" t="s">
        <v>285</v>
      </c>
      <c r="BC130">
        <v>160476</v>
      </c>
      <c r="BD130">
        <v>2935</v>
      </c>
      <c r="BE130" t="s">
        <v>287</v>
      </c>
      <c r="BF130" t="s">
        <v>287</v>
      </c>
      <c r="BG130" t="s">
        <v>287</v>
      </c>
    </row>
    <row r="131" spans="1:59" x14ac:dyDescent="0.3">
      <c r="A131">
        <v>434299</v>
      </c>
      <c r="B131">
        <v>18069266</v>
      </c>
      <c r="C131">
        <v>2021</v>
      </c>
      <c r="D131" s="67">
        <v>44208</v>
      </c>
      <c r="E131">
        <v>18</v>
      </c>
      <c r="F131" t="s">
        <v>295</v>
      </c>
      <c r="G131" t="s">
        <v>331</v>
      </c>
      <c r="H131" t="s">
        <v>332</v>
      </c>
      <c r="I131" t="s">
        <v>290</v>
      </c>
      <c r="J131">
        <v>29.741418769999999</v>
      </c>
      <c r="K131">
        <v>-95.773002360000007</v>
      </c>
      <c r="L131" t="s">
        <v>279</v>
      </c>
      <c r="M131" t="s">
        <v>307</v>
      </c>
      <c r="N131" t="s">
        <v>281</v>
      </c>
      <c r="O131" t="s">
        <v>282</v>
      </c>
      <c r="P131" t="s">
        <v>241</v>
      </c>
      <c r="Q131" t="s">
        <v>204</v>
      </c>
      <c r="R131" t="s">
        <v>297</v>
      </c>
      <c r="S131">
        <v>0</v>
      </c>
      <c r="T131">
        <v>0</v>
      </c>
      <c r="U131">
        <v>0</v>
      </c>
      <c r="V131">
        <v>2</v>
      </c>
      <c r="W131">
        <v>2</v>
      </c>
      <c r="X131">
        <v>2</v>
      </c>
      <c r="Y131">
        <v>0</v>
      </c>
      <c r="Z131">
        <v>0</v>
      </c>
      <c r="AA131">
        <v>0</v>
      </c>
      <c r="AB131">
        <v>0</v>
      </c>
      <c r="AC131">
        <v>2</v>
      </c>
      <c r="AD131">
        <v>2</v>
      </c>
      <c r="AE131">
        <v>2</v>
      </c>
      <c r="AF131">
        <v>0</v>
      </c>
      <c r="AG131">
        <v>0</v>
      </c>
      <c r="AH131">
        <v>0</v>
      </c>
      <c r="AI131">
        <v>0</v>
      </c>
      <c r="AJ131">
        <v>0</v>
      </c>
      <c r="AK131">
        <v>0</v>
      </c>
      <c r="AL131">
        <v>0</v>
      </c>
      <c r="AM131">
        <v>0</v>
      </c>
      <c r="AN131">
        <v>0</v>
      </c>
      <c r="AO131">
        <v>0</v>
      </c>
      <c r="AP131">
        <v>0</v>
      </c>
      <c r="AQ131">
        <v>0</v>
      </c>
      <c r="AR131">
        <v>0</v>
      </c>
      <c r="AS131">
        <v>0</v>
      </c>
      <c r="AT131">
        <v>0</v>
      </c>
      <c r="AU131" t="s">
        <v>191</v>
      </c>
      <c r="AV131" t="s">
        <v>329</v>
      </c>
      <c r="AX131" t="s">
        <v>338</v>
      </c>
      <c r="AY131">
        <v>77494</v>
      </c>
      <c r="AZ131">
        <v>48157673106</v>
      </c>
      <c r="BA131" t="s">
        <v>330</v>
      </c>
      <c r="BB131" t="s">
        <v>285</v>
      </c>
      <c r="BC131">
        <v>160696</v>
      </c>
      <c r="BD131">
        <v>2935</v>
      </c>
      <c r="BE131" t="s">
        <v>287</v>
      </c>
      <c r="BF131" t="s">
        <v>287</v>
      </c>
      <c r="BG131" t="s">
        <v>287</v>
      </c>
    </row>
    <row r="132" spans="1:59" x14ac:dyDescent="0.3">
      <c r="A132">
        <v>434935</v>
      </c>
      <c r="B132">
        <v>18072060</v>
      </c>
      <c r="C132">
        <v>2021</v>
      </c>
      <c r="D132" s="67">
        <v>44212</v>
      </c>
      <c r="E132">
        <v>11</v>
      </c>
      <c r="F132" t="s">
        <v>294</v>
      </c>
      <c r="G132" t="s">
        <v>331</v>
      </c>
      <c r="H132" t="s">
        <v>332</v>
      </c>
      <c r="I132" t="s">
        <v>278</v>
      </c>
      <c r="J132">
        <v>29.743935449999999</v>
      </c>
      <c r="K132">
        <v>-95.773033389999995</v>
      </c>
      <c r="L132" t="s">
        <v>279</v>
      </c>
      <c r="M132" t="s">
        <v>280</v>
      </c>
      <c r="N132" t="s">
        <v>308</v>
      </c>
      <c r="O132" t="s">
        <v>282</v>
      </c>
      <c r="P132" t="s">
        <v>283</v>
      </c>
      <c r="Q132" t="s">
        <v>203</v>
      </c>
      <c r="R132" t="s">
        <v>333</v>
      </c>
      <c r="S132">
        <v>0</v>
      </c>
      <c r="T132">
        <v>0</v>
      </c>
      <c r="U132">
        <v>0</v>
      </c>
      <c r="V132">
        <v>0</v>
      </c>
      <c r="W132">
        <v>0</v>
      </c>
      <c r="X132">
        <v>5</v>
      </c>
      <c r="Y132">
        <v>0</v>
      </c>
      <c r="Z132">
        <v>0</v>
      </c>
      <c r="AA132">
        <v>0</v>
      </c>
      <c r="AB132">
        <v>0</v>
      </c>
      <c r="AC132">
        <v>0</v>
      </c>
      <c r="AD132">
        <v>5</v>
      </c>
      <c r="AE132">
        <v>0</v>
      </c>
      <c r="AF132">
        <v>0</v>
      </c>
      <c r="AG132">
        <v>0</v>
      </c>
      <c r="AH132">
        <v>0</v>
      </c>
      <c r="AI132">
        <v>0</v>
      </c>
      <c r="AJ132">
        <v>0</v>
      </c>
      <c r="AK132">
        <v>0</v>
      </c>
      <c r="AL132">
        <v>0</v>
      </c>
      <c r="AM132">
        <v>0</v>
      </c>
      <c r="AN132">
        <v>0</v>
      </c>
      <c r="AO132">
        <v>0</v>
      </c>
      <c r="AP132">
        <v>0</v>
      </c>
      <c r="AQ132">
        <v>0</v>
      </c>
      <c r="AR132">
        <v>0</v>
      </c>
      <c r="AS132">
        <v>0</v>
      </c>
      <c r="AT132">
        <v>0</v>
      </c>
      <c r="AU132" t="s">
        <v>191</v>
      </c>
      <c r="AV132" t="s">
        <v>329</v>
      </c>
      <c r="AY132">
        <v>77494</v>
      </c>
      <c r="AZ132">
        <v>48157673106</v>
      </c>
      <c r="BA132" t="s">
        <v>330</v>
      </c>
      <c r="BB132" t="s">
        <v>285</v>
      </c>
      <c r="BC132">
        <v>160696</v>
      </c>
      <c r="BD132">
        <v>2935</v>
      </c>
      <c r="BE132" t="s">
        <v>287</v>
      </c>
      <c r="BF132" t="s">
        <v>287</v>
      </c>
      <c r="BG132" t="s">
        <v>287</v>
      </c>
    </row>
    <row r="133" spans="1:59" x14ac:dyDescent="0.3">
      <c r="A133">
        <v>435117</v>
      </c>
      <c r="B133">
        <v>18072900</v>
      </c>
      <c r="C133">
        <v>2021</v>
      </c>
      <c r="D133" s="67">
        <v>44218</v>
      </c>
      <c r="E133">
        <v>21</v>
      </c>
      <c r="F133" t="s">
        <v>316</v>
      </c>
      <c r="G133" t="s">
        <v>277</v>
      </c>
      <c r="H133" t="s">
        <v>328</v>
      </c>
      <c r="I133" t="s">
        <v>298</v>
      </c>
      <c r="J133">
        <v>29.74393482</v>
      </c>
      <c r="K133">
        <v>-95.773092520000006</v>
      </c>
      <c r="L133" t="s">
        <v>299</v>
      </c>
      <c r="M133" t="s">
        <v>300</v>
      </c>
      <c r="N133" t="s">
        <v>281</v>
      </c>
      <c r="O133" t="s">
        <v>282</v>
      </c>
      <c r="P133" t="s">
        <v>302</v>
      </c>
      <c r="Q133" t="s">
        <v>201</v>
      </c>
      <c r="R133" t="s">
        <v>297</v>
      </c>
      <c r="S133">
        <v>0</v>
      </c>
      <c r="T133">
        <v>0</v>
      </c>
      <c r="U133">
        <v>0</v>
      </c>
      <c r="V133">
        <v>0</v>
      </c>
      <c r="W133">
        <v>0</v>
      </c>
      <c r="X133">
        <v>0</v>
      </c>
      <c r="Y133">
        <v>1</v>
      </c>
      <c r="Z133">
        <v>0</v>
      </c>
      <c r="AA133">
        <v>0</v>
      </c>
      <c r="AB133">
        <v>0</v>
      </c>
      <c r="AC133">
        <v>0</v>
      </c>
      <c r="AD133">
        <v>0</v>
      </c>
      <c r="AE133">
        <v>0</v>
      </c>
      <c r="AF133">
        <v>1</v>
      </c>
      <c r="AG133">
        <v>0</v>
      </c>
      <c r="AH133">
        <v>0</v>
      </c>
      <c r="AI133">
        <v>0</v>
      </c>
      <c r="AJ133">
        <v>0</v>
      </c>
      <c r="AK133">
        <v>0</v>
      </c>
      <c r="AL133">
        <v>0</v>
      </c>
      <c r="AM133">
        <v>0</v>
      </c>
      <c r="AN133">
        <v>0</v>
      </c>
      <c r="AO133">
        <v>0</v>
      </c>
      <c r="AP133">
        <v>0</v>
      </c>
      <c r="AQ133">
        <v>0</v>
      </c>
      <c r="AR133">
        <v>0</v>
      </c>
      <c r="AS133">
        <v>0</v>
      </c>
      <c r="AT133">
        <v>0</v>
      </c>
      <c r="AU133" t="s">
        <v>191</v>
      </c>
      <c r="AV133" t="s">
        <v>329</v>
      </c>
      <c r="AY133">
        <v>77494</v>
      </c>
      <c r="AZ133">
        <v>48157673106</v>
      </c>
      <c r="BA133" t="s">
        <v>330</v>
      </c>
      <c r="BB133" t="s">
        <v>285</v>
      </c>
      <c r="BC133">
        <v>160696</v>
      </c>
      <c r="BD133">
        <v>2935</v>
      </c>
      <c r="BE133" t="s">
        <v>287</v>
      </c>
      <c r="BF133" t="s">
        <v>287</v>
      </c>
      <c r="BG133" t="s">
        <v>287</v>
      </c>
    </row>
    <row r="134" spans="1:59" x14ac:dyDescent="0.3">
      <c r="A134">
        <v>435534</v>
      </c>
      <c r="B134">
        <v>18074404</v>
      </c>
      <c r="C134">
        <v>2021</v>
      </c>
      <c r="D134" s="67">
        <v>44215</v>
      </c>
      <c r="E134">
        <v>9</v>
      </c>
      <c r="F134" t="s">
        <v>295</v>
      </c>
      <c r="G134" t="s">
        <v>331</v>
      </c>
      <c r="H134" t="s">
        <v>332</v>
      </c>
      <c r="I134" t="s">
        <v>278</v>
      </c>
      <c r="J134">
        <v>29.736176560000001</v>
      </c>
      <c r="K134">
        <v>-95.772942900000004</v>
      </c>
      <c r="L134" t="s">
        <v>279</v>
      </c>
      <c r="M134" t="s">
        <v>280</v>
      </c>
      <c r="N134" t="s">
        <v>292</v>
      </c>
      <c r="O134" t="s">
        <v>282</v>
      </c>
      <c r="P134" t="s">
        <v>283</v>
      </c>
      <c r="Q134" t="s">
        <v>204</v>
      </c>
      <c r="R134" t="s">
        <v>311</v>
      </c>
      <c r="S134">
        <v>0</v>
      </c>
      <c r="T134">
        <v>0</v>
      </c>
      <c r="U134">
        <v>0</v>
      </c>
      <c r="V134">
        <v>0</v>
      </c>
      <c r="W134">
        <v>0</v>
      </c>
      <c r="X134">
        <v>2</v>
      </c>
      <c r="Y134">
        <v>0</v>
      </c>
      <c r="Z134">
        <v>0</v>
      </c>
      <c r="AA134">
        <v>0</v>
      </c>
      <c r="AB134">
        <v>0</v>
      </c>
      <c r="AC134">
        <v>0</v>
      </c>
      <c r="AD134">
        <v>2</v>
      </c>
      <c r="AE134">
        <v>0</v>
      </c>
      <c r="AF134">
        <v>0</v>
      </c>
      <c r="AG134">
        <v>0</v>
      </c>
      <c r="AH134">
        <v>0</v>
      </c>
      <c r="AI134">
        <v>0</v>
      </c>
      <c r="AJ134">
        <v>0</v>
      </c>
      <c r="AK134">
        <v>0</v>
      </c>
      <c r="AL134">
        <v>0</v>
      </c>
      <c r="AM134">
        <v>0</v>
      </c>
      <c r="AN134">
        <v>0</v>
      </c>
      <c r="AO134">
        <v>0</v>
      </c>
      <c r="AP134">
        <v>0</v>
      </c>
      <c r="AQ134">
        <v>0</v>
      </c>
      <c r="AR134">
        <v>0</v>
      </c>
      <c r="AS134">
        <v>0</v>
      </c>
      <c r="AT134">
        <v>0</v>
      </c>
      <c r="AU134" t="s">
        <v>191</v>
      </c>
      <c r="AV134" t="s">
        <v>329</v>
      </c>
      <c r="AX134" t="s">
        <v>338</v>
      </c>
      <c r="AY134">
        <v>77494</v>
      </c>
      <c r="AZ134">
        <v>48157673106</v>
      </c>
      <c r="BA134" t="s">
        <v>330</v>
      </c>
      <c r="BB134" t="s">
        <v>285</v>
      </c>
      <c r="BC134">
        <v>160476</v>
      </c>
      <c r="BD134">
        <v>2935</v>
      </c>
      <c r="BE134" t="s">
        <v>286</v>
      </c>
      <c r="BF134" t="s">
        <v>287</v>
      </c>
      <c r="BG134" t="s">
        <v>287</v>
      </c>
    </row>
    <row r="135" spans="1:59" x14ac:dyDescent="0.3">
      <c r="A135">
        <v>439392</v>
      </c>
      <c r="B135">
        <v>18090967</v>
      </c>
      <c r="C135">
        <v>2021</v>
      </c>
      <c r="D135" s="67">
        <v>44225</v>
      </c>
      <c r="E135">
        <v>16</v>
      </c>
      <c r="F135" t="s">
        <v>316</v>
      </c>
      <c r="G135" t="s">
        <v>331</v>
      </c>
      <c r="H135" t="s">
        <v>332</v>
      </c>
      <c r="I135" t="s">
        <v>278</v>
      </c>
      <c r="J135">
        <v>29.737463680000001</v>
      </c>
      <c r="K135">
        <v>-95.772956699999995</v>
      </c>
      <c r="L135" t="s">
        <v>279</v>
      </c>
      <c r="M135" t="s">
        <v>280</v>
      </c>
      <c r="N135" t="s">
        <v>281</v>
      </c>
      <c r="O135" t="s">
        <v>282</v>
      </c>
      <c r="P135" t="s">
        <v>283</v>
      </c>
      <c r="Q135" t="s">
        <v>204</v>
      </c>
      <c r="R135" t="s">
        <v>297</v>
      </c>
      <c r="S135">
        <v>0</v>
      </c>
      <c r="T135">
        <v>0</v>
      </c>
      <c r="U135">
        <v>0</v>
      </c>
      <c r="V135">
        <v>0</v>
      </c>
      <c r="W135">
        <v>0</v>
      </c>
      <c r="X135">
        <v>3</v>
      </c>
      <c r="Y135">
        <v>0</v>
      </c>
      <c r="Z135">
        <v>0</v>
      </c>
      <c r="AA135">
        <v>0</v>
      </c>
      <c r="AB135">
        <v>0</v>
      </c>
      <c r="AC135">
        <v>0</v>
      </c>
      <c r="AD135">
        <v>3</v>
      </c>
      <c r="AE135">
        <v>0</v>
      </c>
      <c r="AF135">
        <v>0</v>
      </c>
      <c r="AG135">
        <v>0</v>
      </c>
      <c r="AH135">
        <v>0</v>
      </c>
      <c r="AI135">
        <v>0</v>
      </c>
      <c r="AJ135">
        <v>0</v>
      </c>
      <c r="AK135">
        <v>0</v>
      </c>
      <c r="AL135">
        <v>0</v>
      </c>
      <c r="AM135">
        <v>0</v>
      </c>
      <c r="AN135">
        <v>0</v>
      </c>
      <c r="AO135">
        <v>0</v>
      </c>
      <c r="AP135">
        <v>0</v>
      </c>
      <c r="AQ135">
        <v>0</v>
      </c>
      <c r="AR135">
        <v>0</v>
      </c>
      <c r="AS135">
        <v>0</v>
      </c>
      <c r="AT135">
        <v>0</v>
      </c>
      <c r="AU135" t="s">
        <v>191</v>
      </c>
      <c r="AV135" t="s">
        <v>329</v>
      </c>
      <c r="AX135" t="s">
        <v>338</v>
      </c>
      <c r="AY135">
        <v>77494</v>
      </c>
      <c r="AZ135">
        <v>48157673106</v>
      </c>
      <c r="BA135" t="s">
        <v>330</v>
      </c>
      <c r="BB135" t="s">
        <v>285</v>
      </c>
      <c r="BC135">
        <v>160476</v>
      </c>
      <c r="BD135">
        <v>2935</v>
      </c>
      <c r="BE135" t="s">
        <v>287</v>
      </c>
      <c r="BF135" t="s">
        <v>287</v>
      </c>
      <c r="BG135" t="s">
        <v>287</v>
      </c>
    </row>
    <row r="136" spans="1:59" x14ac:dyDescent="0.3">
      <c r="A136">
        <v>445348</v>
      </c>
      <c r="B136">
        <v>18116867</v>
      </c>
      <c r="C136">
        <v>2021</v>
      </c>
      <c r="D136" s="67">
        <v>44242</v>
      </c>
      <c r="E136">
        <v>15</v>
      </c>
      <c r="F136" t="s">
        <v>303</v>
      </c>
      <c r="G136" t="s">
        <v>331</v>
      </c>
      <c r="H136" t="s">
        <v>332</v>
      </c>
      <c r="I136" t="s">
        <v>290</v>
      </c>
      <c r="J136">
        <v>29.74387819</v>
      </c>
      <c r="K136">
        <v>-95.773033290000001</v>
      </c>
      <c r="L136" t="s">
        <v>279</v>
      </c>
      <c r="M136" t="s">
        <v>280</v>
      </c>
      <c r="N136" t="s">
        <v>306</v>
      </c>
      <c r="O136" t="s">
        <v>282</v>
      </c>
      <c r="P136" t="s">
        <v>283</v>
      </c>
      <c r="Q136" t="s">
        <v>201</v>
      </c>
      <c r="R136" t="s">
        <v>341</v>
      </c>
      <c r="S136">
        <v>0</v>
      </c>
      <c r="T136">
        <v>0</v>
      </c>
      <c r="U136">
        <v>0</v>
      </c>
      <c r="V136">
        <v>0</v>
      </c>
      <c r="W136">
        <v>0</v>
      </c>
      <c r="X136">
        <v>6</v>
      </c>
      <c r="Y136">
        <v>0</v>
      </c>
      <c r="Z136">
        <v>0</v>
      </c>
      <c r="AA136">
        <v>0</v>
      </c>
      <c r="AB136">
        <v>0</v>
      </c>
      <c r="AC136">
        <v>0</v>
      </c>
      <c r="AD136">
        <v>6</v>
      </c>
      <c r="AE136">
        <v>0</v>
      </c>
      <c r="AF136">
        <v>0</v>
      </c>
      <c r="AG136">
        <v>0</v>
      </c>
      <c r="AH136">
        <v>0</v>
      </c>
      <c r="AI136">
        <v>0</v>
      </c>
      <c r="AJ136">
        <v>0</v>
      </c>
      <c r="AK136">
        <v>0</v>
      </c>
      <c r="AL136">
        <v>0</v>
      </c>
      <c r="AM136">
        <v>0</v>
      </c>
      <c r="AN136">
        <v>0</v>
      </c>
      <c r="AO136">
        <v>0</v>
      </c>
      <c r="AP136">
        <v>0</v>
      </c>
      <c r="AQ136">
        <v>0</v>
      </c>
      <c r="AR136">
        <v>0</v>
      </c>
      <c r="AS136">
        <v>0</v>
      </c>
      <c r="AT136">
        <v>0</v>
      </c>
      <c r="AU136" t="s">
        <v>191</v>
      </c>
      <c r="AV136" t="s">
        <v>329</v>
      </c>
      <c r="AX136" t="s">
        <v>338</v>
      </c>
      <c r="AY136">
        <v>77494</v>
      </c>
      <c r="AZ136">
        <v>48157673106</v>
      </c>
      <c r="BA136" t="s">
        <v>330</v>
      </c>
      <c r="BB136" t="s">
        <v>285</v>
      </c>
      <c r="BC136">
        <v>160696</v>
      </c>
      <c r="BD136">
        <v>2935</v>
      </c>
      <c r="BE136" t="s">
        <v>287</v>
      </c>
      <c r="BF136" t="s">
        <v>287</v>
      </c>
      <c r="BG136" t="s">
        <v>287</v>
      </c>
    </row>
    <row r="137" spans="1:59" x14ac:dyDescent="0.3">
      <c r="A137">
        <v>445783</v>
      </c>
      <c r="B137">
        <v>18119634</v>
      </c>
      <c r="C137">
        <v>2021</v>
      </c>
      <c r="D137" s="67">
        <v>44249</v>
      </c>
      <c r="E137">
        <v>13</v>
      </c>
      <c r="F137" t="s">
        <v>303</v>
      </c>
      <c r="G137" t="s">
        <v>331</v>
      </c>
      <c r="H137" t="s">
        <v>332</v>
      </c>
      <c r="I137" t="s">
        <v>290</v>
      </c>
      <c r="J137">
        <v>29.743458789999998</v>
      </c>
      <c r="K137">
        <v>-95.773032549999996</v>
      </c>
      <c r="L137" t="s">
        <v>279</v>
      </c>
      <c r="M137" t="s">
        <v>280</v>
      </c>
      <c r="N137" t="s">
        <v>281</v>
      </c>
      <c r="O137" t="s">
        <v>282</v>
      </c>
      <c r="P137" t="s">
        <v>283</v>
      </c>
      <c r="Q137" t="s">
        <v>204</v>
      </c>
      <c r="R137" t="s">
        <v>311</v>
      </c>
      <c r="S137">
        <v>0</v>
      </c>
      <c r="T137">
        <v>0</v>
      </c>
      <c r="U137">
        <v>0</v>
      </c>
      <c r="V137">
        <v>0</v>
      </c>
      <c r="W137">
        <v>0</v>
      </c>
      <c r="X137">
        <v>3</v>
      </c>
      <c r="Y137">
        <v>0</v>
      </c>
      <c r="Z137">
        <v>0</v>
      </c>
      <c r="AA137">
        <v>0</v>
      </c>
      <c r="AB137">
        <v>0</v>
      </c>
      <c r="AC137">
        <v>0</v>
      </c>
      <c r="AD137">
        <v>3</v>
      </c>
      <c r="AE137">
        <v>0</v>
      </c>
      <c r="AF137">
        <v>0</v>
      </c>
      <c r="AG137">
        <v>0</v>
      </c>
      <c r="AH137">
        <v>0</v>
      </c>
      <c r="AI137">
        <v>0</v>
      </c>
      <c r="AJ137">
        <v>0</v>
      </c>
      <c r="AK137">
        <v>0</v>
      </c>
      <c r="AL137">
        <v>0</v>
      </c>
      <c r="AM137">
        <v>0</v>
      </c>
      <c r="AN137">
        <v>0</v>
      </c>
      <c r="AO137">
        <v>0</v>
      </c>
      <c r="AP137">
        <v>0</v>
      </c>
      <c r="AQ137">
        <v>0</v>
      </c>
      <c r="AR137">
        <v>0</v>
      </c>
      <c r="AS137">
        <v>0</v>
      </c>
      <c r="AT137">
        <v>0</v>
      </c>
      <c r="AU137" t="s">
        <v>191</v>
      </c>
      <c r="AV137" t="s">
        <v>329</v>
      </c>
      <c r="AX137" t="s">
        <v>338</v>
      </c>
      <c r="AY137">
        <v>77494</v>
      </c>
      <c r="AZ137">
        <v>48157673106</v>
      </c>
      <c r="BA137" t="s">
        <v>330</v>
      </c>
      <c r="BB137" t="s">
        <v>285</v>
      </c>
      <c r="BC137">
        <v>160696</v>
      </c>
      <c r="BD137">
        <v>2935</v>
      </c>
      <c r="BE137" t="s">
        <v>287</v>
      </c>
      <c r="BF137" t="s">
        <v>287</v>
      </c>
      <c r="BG137" t="s">
        <v>287</v>
      </c>
    </row>
    <row r="138" spans="1:59" x14ac:dyDescent="0.3">
      <c r="A138">
        <v>447224</v>
      </c>
      <c r="B138">
        <v>18125932</v>
      </c>
      <c r="C138">
        <v>2021</v>
      </c>
      <c r="D138" s="67">
        <v>44250</v>
      </c>
      <c r="E138">
        <v>15</v>
      </c>
      <c r="F138" t="s">
        <v>295</v>
      </c>
      <c r="G138" t="s">
        <v>331</v>
      </c>
      <c r="H138" t="s">
        <v>332</v>
      </c>
      <c r="I138" t="s">
        <v>290</v>
      </c>
      <c r="J138">
        <v>29.743464620000001</v>
      </c>
      <c r="K138">
        <v>-95.773032560000004</v>
      </c>
      <c r="L138" t="s">
        <v>279</v>
      </c>
      <c r="M138" t="s">
        <v>280</v>
      </c>
      <c r="N138" t="s">
        <v>281</v>
      </c>
      <c r="O138" t="s">
        <v>282</v>
      </c>
      <c r="P138" t="s">
        <v>283</v>
      </c>
      <c r="Q138" t="s">
        <v>204</v>
      </c>
      <c r="R138" t="s">
        <v>297</v>
      </c>
      <c r="S138">
        <v>0</v>
      </c>
      <c r="T138">
        <v>0</v>
      </c>
      <c r="U138">
        <v>0</v>
      </c>
      <c r="V138">
        <v>0</v>
      </c>
      <c r="W138">
        <v>0</v>
      </c>
      <c r="X138">
        <v>7</v>
      </c>
      <c r="Y138">
        <v>0</v>
      </c>
      <c r="Z138">
        <v>0</v>
      </c>
      <c r="AA138">
        <v>0</v>
      </c>
      <c r="AB138">
        <v>0</v>
      </c>
      <c r="AC138">
        <v>0</v>
      </c>
      <c r="AD138">
        <v>7</v>
      </c>
      <c r="AE138">
        <v>0</v>
      </c>
      <c r="AF138">
        <v>0</v>
      </c>
      <c r="AG138">
        <v>0</v>
      </c>
      <c r="AH138">
        <v>0</v>
      </c>
      <c r="AI138">
        <v>0</v>
      </c>
      <c r="AJ138">
        <v>0</v>
      </c>
      <c r="AK138">
        <v>0</v>
      </c>
      <c r="AL138">
        <v>0</v>
      </c>
      <c r="AM138">
        <v>0</v>
      </c>
      <c r="AN138">
        <v>0</v>
      </c>
      <c r="AO138">
        <v>0</v>
      </c>
      <c r="AP138">
        <v>0</v>
      </c>
      <c r="AQ138">
        <v>0</v>
      </c>
      <c r="AR138">
        <v>0</v>
      </c>
      <c r="AS138">
        <v>0</v>
      </c>
      <c r="AT138">
        <v>0</v>
      </c>
      <c r="AU138" t="s">
        <v>191</v>
      </c>
      <c r="AV138" t="s">
        <v>329</v>
      </c>
      <c r="AX138" t="s">
        <v>338</v>
      </c>
      <c r="AY138">
        <v>77494</v>
      </c>
      <c r="AZ138">
        <v>48157673106</v>
      </c>
      <c r="BA138" t="s">
        <v>330</v>
      </c>
      <c r="BB138" t="s">
        <v>285</v>
      </c>
      <c r="BC138">
        <v>160696</v>
      </c>
      <c r="BD138">
        <v>2935</v>
      </c>
      <c r="BE138" t="s">
        <v>287</v>
      </c>
      <c r="BF138" t="s">
        <v>287</v>
      </c>
      <c r="BG138" t="s">
        <v>287</v>
      </c>
    </row>
    <row r="139" spans="1:59" x14ac:dyDescent="0.3">
      <c r="A139">
        <v>447249</v>
      </c>
      <c r="B139">
        <v>18126004</v>
      </c>
      <c r="C139">
        <v>2021</v>
      </c>
      <c r="D139" s="67">
        <v>44249</v>
      </c>
      <c r="E139">
        <v>15</v>
      </c>
      <c r="F139" t="s">
        <v>303</v>
      </c>
      <c r="G139" t="s">
        <v>331</v>
      </c>
      <c r="H139" t="s">
        <v>332</v>
      </c>
      <c r="I139" t="s">
        <v>290</v>
      </c>
      <c r="J139">
        <v>29.742938030000001</v>
      </c>
      <c r="K139">
        <v>-95.773025219999994</v>
      </c>
      <c r="L139" t="s">
        <v>279</v>
      </c>
      <c r="M139" t="s">
        <v>280</v>
      </c>
      <c r="N139" t="s">
        <v>281</v>
      </c>
      <c r="O139" t="s">
        <v>282</v>
      </c>
      <c r="P139" t="s">
        <v>283</v>
      </c>
      <c r="Q139" t="s">
        <v>204</v>
      </c>
      <c r="R139" t="s">
        <v>297</v>
      </c>
      <c r="S139">
        <v>0</v>
      </c>
      <c r="T139">
        <v>0</v>
      </c>
      <c r="U139">
        <v>0</v>
      </c>
      <c r="V139">
        <v>0</v>
      </c>
      <c r="W139">
        <v>0</v>
      </c>
      <c r="X139">
        <v>3</v>
      </c>
      <c r="Y139">
        <v>0</v>
      </c>
      <c r="Z139">
        <v>0</v>
      </c>
      <c r="AA139">
        <v>0</v>
      </c>
      <c r="AB139">
        <v>0</v>
      </c>
      <c r="AC139">
        <v>0</v>
      </c>
      <c r="AD139">
        <v>3</v>
      </c>
      <c r="AE139">
        <v>0</v>
      </c>
      <c r="AF139">
        <v>0</v>
      </c>
      <c r="AG139">
        <v>0</v>
      </c>
      <c r="AH139">
        <v>0</v>
      </c>
      <c r="AI139">
        <v>0</v>
      </c>
      <c r="AJ139">
        <v>0</v>
      </c>
      <c r="AK139">
        <v>0</v>
      </c>
      <c r="AL139">
        <v>0</v>
      </c>
      <c r="AM139">
        <v>0</v>
      </c>
      <c r="AN139">
        <v>0</v>
      </c>
      <c r="AO139">
        <v>0</v>
      </c>
      <c r="AP139">
        <v>0</v>
      </c>
      <c r="AQ139">
        <v>0</v>
      </c>
      <c r="AR139">
        <v>0</v>
      </c>
      <c r="AS139">
        <v>0</v>
      </c>
      <c r="AT139">
        <v>0</v>
      </c>
      <c r="AU139" t="s">
        <v>191</v>
      </c>
      <c r="AV139" t="s">
        <v>329</v>
      </c>
      <c r="AX139" t="s">
        <v>338</v>
      </c>
      <c r="AY139">
        <v>77494</v>
      </c>
      <c r="AZ139">
        <v>48157673106</v>
      </c>
      <c r="BA139" t="s">
        <v>330</v>
      </c>
      <c r="BB139" t="s">
        <v>285</v>
      </c>
      <c r="BC139">
        <v>160696</v>
      </c>
      <c r="BD139">
        <v>2935</v>
      </c>
      <c r="BE139" t="s">
        <v>287</v>
      </c>
      <c r="BF139" t="s">
        <v>287</v>
      </c>
      <c r="BG139" t="s">
        <v>287</v>
      </c>
    </row>
    <row r="140" spans="1:59" x14ac:dyDescent="0.3">
      <c r="A140">
        <v>448052</v>
      </c>
      <c r="B140">
        <v>18129441</v>
      </c>
      <c r="C140">
        <v>2021</v>
      </c>
      <c r="D140" s="67">
        <v>44254</v>
      </c>
      <c r="E140">
        <v>17</v>
      </c>
      <c r="F140" t="s">
        <v>294</v>
      </c>
      <c r="G140" t="s">
        <v>331</v>
      </c>
      <c r="H140" t="s">
        <v>332</v>
      </c>
      <c r="I140" t="s">
        <v>278</v>
      </c>
      <c r="J140">
        <v>29.734033320000002</v>
      </c>
      <c r="K140">
        <v>-95.772914979999996</v>
      </c>
      <c r="L140" t="s">
        <v>299</v>
      </c>
      <c r="M140" t="s">
        <v>319</v>
      </c>
      <c r="N140" t="s">
        <v>281</v>
      </c>
      <c r="O140" t="s">
        <v>282</v>
      </c>
      <c r="P140" t="s">
        <v>283</v>
      </c>
      <c r="Q140" t="s">
        <v>204</v>
      </c>
      <c r="R140" t="s">
        <v>297</v>
      </c>
      <c r="S140">
        <v>0</v>
      </c>
      <c r="T140">
        <v>0</v>
      </c>
      <c r="U140">
        <v>0</v>
      </c>
      <c r="V140">
        <v>0</v>
      </c>
      <c r="W140">
        <v>0</v>
      </c>
      <c r="X140">
        <v>2</v>
      </c>
      <c r="Y140">
        <v>0</v>
      </c>
      <c r="Z140">
        <v>0</v>
      </c>
      <c r="AA140">
        <v>0</v>
      </c>
      <c r="AB140">
        <v>0</v>
      </c>
      <c r="AC140">
        <v>0</v>
      </c>
      <c r="AD140">
        <v>2</v>
      </c>
      <c r="AE140">
        <v>0</v>
      </c>
      <c r="AF140">
        <v>0</v>
      </c>
      <c r="AG140">
        <v>0</v>
      </c>
      <c r="AH140">
        <v>0</v>
      </c>
      <c r="AI140">
        <v>0</v>
      </c>
      <c r="AJ140">
        <v>0</v>
      </c>
      <c r="AK140">
        <v>0</v>
      </c>
      <c r="AL140">
        <v>0</v>
      </c>
      <c r="AM140">
        <v>0</v>
      </c>
      <c r="AN140">
        <v>0</v>
      </c>
      <c r="AO140">
        <v>0</v>
      </c>
      <c r="AP140">
        <v>0</v>
      </c>
      <c r="AQ140">
        <v>0</v>
      </c>
      <c r="AR140">
        <v>0</v>
      </c>
      <c r="AS140">
        <v>0</v>
      </c>
      <c r="AT140">
        <v>0</v>
      </c>
      <c r="AU140" t="s">
        <v>191</v>
      </c>
      <c r="AV140" t="s">
        <v>329</v>
      </c>
      <c r="AX140" t="s">
        <v>338</v>
      </c>
      <c r="AY140">
        <v>77494</v>
      </c>
      <c r="AZ140">
        <v>48157673106</v>
      </c>
      <c r="BA140" t="s">
        <v>330</v>
      </c>
      <c r="BB140" t="s">
        <v>285</v>
      </c>
      <c r="BC140">
        <v>160476</v>
      </c>
      <c r="BD140">
        <v>2935</v>
      </c>
      <c r="BE140" t="s">
        <v>287</v>
      </c>
      <c r="BF140" t="s">
        <v>287</v>
      </c>
      <c r="BG140" t="s">
        <v>287</v>
      </c>
    </row>
    <row r="141" spans="1:59" x14ac:dyDescent="0.3">
      <c r="A141">
        <v>455537</v>
      </c>
      <c r="B141">
        <v>18159387</v>
      </c>
      <c r="C141">
        <v>2021</v>
      </c>
      <c r="D141" s="67">
        <v>44261</v>
      </c>
      <c r="E141">
        <v>11</v>
      </c>
      <c r="F141" t="s">
        <v>294</v>
      </c>
      <c r="G141" t="s">
        <v>331</v>
      </c>
      <c r="H141" t="s">
        <v>332</v>
      </c>
      <c r="I141" t="s">
        <v>278</v>
      </c>
      <c r="J141">
        <v>29.739740449999999</v>
      </c>
      <c r="K141">
        <v>-95.772981709999996</v>
      </c>
      <c r="L141" t="s">
        <v>279</v>
      </c>
      <c r="M141" t="s">
        <v>280</v>
      </c>
      <c r="N141" t="s">
        <v>292</v>
      </c>
      <c r="O141" t="s">
        <v>282</v>
      </c>
      <c r="P141" t="s">
        <v>283</v>
      </c>
      <c r="Q141" t="s">
        <v>204</v>
      </c>
      <c r="R141" t="s">
        <v>297</v>
      </c>
      <c r="S141">
        <v>0</v>
      </c>
      <c r="T141">
        <v>0</v>
      </c>
      <c r="U141">
        <v>0</v>
      </c>
      <c r="V141">
        <v>0</v>
      </c>
      <c r="W141">
        <v>0</v>
      </c>
      <c r="X141">
        <v>6</v>
      </c>
      <c r="Y141">
        <v>0</v>
      </c>
      <c r="Z141">
        <v>0</v>
      </c>
      <c r="AA141">
        <v>0</v>
      </c>
      <c r="AB141">
        <v>0</v>
      </c>
      <c r="AC141">
        <v>0</v>
      </c>
      <c r="AD141">
        <v>6</v>
      </c>
      <c r="AE141">
        <v>0</v>
      </c>
      <c r="AF141">
        <v>0</v>
      </c>
      <c r="AG141">
        <v>0</v>
      </c>
      <c r="AH141">
        <v>0</v>
      </c>
      <c r="AI141">
        <v>0</v>
      </c>
      <c r="AJ141">
        <v>0</v>
      </c>
      <c r="AK141">
        <v>0</v>
      </c>
      <c r="AL141">
        <v>0</v>
      </c>
      <c r="AM141">
        <v>0</v>
      </c>
      <c r="AN141">
        <v>0</v>
      </c>
      <c r="AO141">
        <v>0</v>
      </c>
      <c r="AP141">
        <v>0</v>
      </c>
      <c r="AQ141">
        <v>0</v>
      </c>
      <c r="AR141">
        <v>0</v>
      </c>
      <c r="AS141">
        <v>0</v>
      </c>
      <c r="AT141">
        <v>0</v>
      </c>
      <c r="AU141" t="s">
        <v>191</v>
      </c>
      <c r="AV141" t="s">
        <v>329</v>
      </c>
      <c r="AX141" t="s">
        <v>338</v>
      </c>
      <c r="AY141">
        <v>77494</v>
      </c>
      <c r="AZ141">
        <v>48157673106</v>
      </c>
      <c r="BA141" t="s">
        <v>330</v>
      </c>
      <c r="BB141" t="s">
        <v>285</v>
      </c>
      <c r="BC141">
        <v>160696</v>
      </c>
      <c r="BD141">
        <v>2935</v>
      </c>
      <c r="BE141" t="s">
        <v>287</v>
      </c>
      <c r="BF141" t="s">
        <v>287</v>
      </c>
      <c r="BG141" t="s">
        <v>287</v>
      </c>
    </row>
    <row r="142" spans="1:59" x14ac:dyDescent="0.3">
      <c r="A142">
        <v>459113</v>
      </c>
      <c r="B142">
        <v>18174278</v>
      </c>
      <c r="C142">
        <v>2021</v>
      </c>
      <c r="D142" s="67">
        <v>44280</v>
      </c>
      <c r="E142">
        <v>12</v>
      </c>
      <c r="F142" t="s">
        <v>288</v>
      </c>
      <c r="G142" t="s">
        <v>331</v>
      </c>
      <c r="H142" t="s">
        <v>332</v>
      </c>
      <c r="I142" t="s">
        <v>290</v>
      </c>
      <c r="J142">
        <v>29.74369635</v>
      </c>
      <c r="K142">
        <v>-95.773032970000003</v>
      </c>
      <c r="L142" t="s">
        <v>279</v>
      </c>
      <c r="M142" t="s">
        <v>280</v>
      </c>
      <c r="N142" t="s">
        <v>281</v>
      </c>
      <c r="O142" t="s">
        <v>282</v>
      </c>
      <c r="P142" t="s">
        <v>317</v>
      </c>
      <c r="Q142" t="s">
        <v>204</v>
      </c>
      <c r="R142" t="s">
        <v>297</v>
      </c>
      <c r="S142">
        <v>0</v>
      </c>
      <c r="T142">
        <v>0</v>
      </c>
      <c r="U142">
        <v>1</v>
      </c>
      <c r="V142">
        <v>1</v>
      </c>
      <c r="W142">
        <v>2</v>
      </c>
      <c r="X142">
        <v>0</v>
      </c>
      <c r="Y142">
        <v>1</v>
      </c>
      <c r="Z142">
        <v>0</v>
      </c>
      <c r="AA142">
        <v>0</v>
      </c>
      <c r="AB142">
        <v>1</v>
      </c>
      <c r="AC142">
        <v>1</v>
      </c>
      <c r="AD142">
        <v>0</v>
      </c>
      <c r="AE142">
        <v>2</v>
      </c>
      <c r="AF142">
        <v>1</v>
      </c>
      <c r="AG142">
        <v>0</v>
      </c>
      <c r="AH142">
        <v>0</v>
      </c>
      <c r="AI142">
        <v>0</v>
      </c>
      <c r="AJ142">
        <v>0</v>
      </c>
      <c r="AK142">
        <v>0</v>
      </c>
      <c r="AL142">
        <v>0</v>
      </c>
      <c r="AM142">
        <v>0</v>
      </c>
      <c r="AN142">
        <v>0</v>
      </c>
      <c r="AO142">
        <v>0</v>
      </c>
      <c r="AP142">
        <v>0</v>
      </c>
      <c r="AQ142">
        <v>0</v>
      </c>
      <c r="AR142">
        <v>0</v>
      </c>
      <c r="AS142">
        <v>0</v>
      </c>
      <c r="AT142">
        <v>0</v>
      </c>
      <c r="AU142" t="s">
        <v>191</v>
      </c>
      <c r="AV142" t="s">
        <v>329</v>
      </c>
      <c r="AX142" t="s">
        <v>338</v>
      </c>
      <c r="AY142">
        <v>77494</v>
      </c>
      <c r="AZ142">
        <v>48157673106</v>
      </c>
      <c r="BA142" t="s">
        <v>330</v>
      </c>
      <c r="BB142" t="s">
        <v>285</v>
      </c>
      <c r="BC142">
        <v>160696</v>
      </c>
      <c r="BD142">
        <v>2935</v>
      </c>
      <c r="BE142" t="s">
        <v>287</v>
      </c>
      <c r="BF142" t="s">
        <v>287</v>
      </c>
      <c r="BG142" t="s">
        <v>287</v>
      </c>
    </row>
    <row r="143" spans="1:59" x14ac:dyDescent="0.3">
      <c r="A143">
        <v>459716</v>
      </c>
      <c r="B143">
        <v>18176820</v>
      </c>
      <c r="C143">
        <v>2021</v>
      </c>
      <c r="D143" s="67">
        <v>44284</v>
      </c>
      <c r="E143">
        <v>12</v>
      </c>
      <c r="F143" t="s">
        <v>303</v>
      </c>
      <c r="G143" t="s">
        <v>331</v>
      </c>
      <c r="H143" t="s">
        <v>332</v>
      </c>
      <c r="I143" t="s">
        <v>290</v>
      </c>
      <c r="J143">
        <v>29.74392254</v>
      </c>
      <c r="K143">
        <v>-95.773033369999993</v>
      </c>
      <c r="L143" t="s">
        <v>279</v>
      </c>
      <c r="M143" t="s">
        <v>280</v>
      </c>
      <c r="N143" t="s">
        <v>308</v>
      </c>
      <c r="O143" t="s">
        <v>282</v>
      </c>
      <c r="P143" t="s">
        <v>283</v>
      </c>
      <c r="Q143" t="s">
        <v>201</v>
      </c>
      <c r="R143" t="s">
        <v>297</v>
      </c>
      <c r="S143">
        <v>0</v>
      </c>
      <c r="T143">
        <v>0</v>
      </c>
      <c r="U143">
        <v>0</v>
      </c>
      <c r="V143">
        <v>0</v>
      </c>
      <c r="W143">
        <v>0</v>
      </c>
      <c r="X143">
        <v>2</v>
      </c>
      <c r="Y143">
        <v>0</v>
      </c>
      <c r="Z143">
        <v>0</v>
      </c>
      <c r="AA143">
        <v>0</v>
      </c>
      <c r="AB143">
        <v>0</v>
      </c>
      <c r="AC143">
        <v>0</v>
      </c>
      <c r="AD143">
        <v>2</v>
      </c>
      <c r="AE143">
        <v>0</v>
      </c>
      <c r="AF143">
        <v>0</v>
      </c>
      <c r="AG143">
        <v>0</v>
      </c>
      <c r="AH143">
        <v>0</v>
      </c>
      <c r="AI143">
        <v>0</v>
      </c>
      <c r="AJ143">
        <v>0</v>
      </c>
      <c r="AK143">
        <v>0</v>
      </c>
      <c r="AL143">
        <v>0</v>
      </c>
      <c r="AM143">
        <v>0</v>
      </c>
      <c r="AN143">
        <v>0</v>
      </c>
      <c r="AO143">
        <v>0</v>
      </c>
      <c r="AP143">
        <v>0</v>
      </c>
      <c r="AQ143">
        <v>0</v>
      </c>
      <c r="AR143">
        <v>0</v>
      </c>
      <c r="AS143">
        <v>0</v>
      </c>
      <c r="AT143">
        <v>0</v>
      </c>
      <c r="AU143" t="s">
        <v>191</v>
      </c>
      <c r="AV143" t="s">
        <v>329</v>
      </c>
      <c r="AY143">
        <v>77494</v>
      </c>
      <c r="AZ143">
        <v>48157673106</v>
      </c>
      <c r="BA143" t="s">
        <v>330</v>
      </c>
      <c r="BB143" t="s">
        <v>285</v>
      </c>
      <c r="BC143">
        <v>160696</v>
      </c>
      <c r="BD143">
        <v>2935</v>
      </c>
      <c r="BE143" t="s">
        <v>287</v>
      </c>
      <c r="BF143" t="s">
        <v>287</v>
      </c>
      <c r="BG143" t="s">
        <v>287</v>
      </c>
    </row>
    <row r="144" spans="1:59" x14ac:dyDescent="0.3">
      <c r="A144">
        <v>463117</v>
      </c>
      <c r="B144">
        <v>18190721</v>
      </c>
      <c r="C144">
        <v>2021</v>
      </c>
      <c r="D144" s="67">
        <v>44286</v>
      </c>
      <c r="E144">
        <v>16</v>
      </c>
      <c r="F144" t="s">
        <v>276</v>
      </c>
      <c r="G144" t="s">
        <v>331</v>
      </c>
      <c r="H144" t="s">
        <v>332</v>
      </c>
      <c r="I144" t="s">
        <v>278</v>
      </c>
      <c r="J144">
        <v>29.73987872</v>
      </c>
      <c r="K144">
        <v>-95.772983330000002</v>
      </c>
      <c r="L144" t="s">
        <v>279</v>
      </c>
      <c r="M144" t="s">
        <v>280</v>
      </c>
      <c r="N144" t="s">
        <v>281</v>
      </c>
      <c r="O144" t="s">
        <v>282</v>
      </c>
      <c r="P144" t="s">
        <v>283</v>
      </c>
      <c r="Q144" t="s">
        <v>204</v>
      </c>
      <c r="R144" t="s">
        <v>297</v>
      </c>
      <c r="S144">
        <v>0</v>
      </c>
      <c r="T144">
        <v>0</v>
      </c>
      <c r="U144">
        <v>0</v>
      </c>
      <c r="V144">
        <v>0</v>
      </c>
      <c r="W144">
        <v>0</v>
      </c>
      <c r="X144">
        <v>2</v>
      </c>
      <c r="Y144">
        <v>0</v>
      </c>
      <c r="Z144">
        <v>0</v>
      </c>
      <c r="AA144">
        <v>0</v>
      </c>
      <c r="AB144">
        <v>0</v>
      </c>
      <c r="AC144">
        <v>0</v>
      </c>
      <c r="AD144">
        <v>2</v>
      </c>
      <c r="AE144">
        <v>0</v>
      </c>
      <c r="AF144">
        <v>0</v>
      </c>
      <c r="AG144">
        <v>0</v>
      </c>
      <c r="AH144">
        <v>0</v>
      </c>
      <c r="AI144">
        <v>0</v>
      </c>
      <c r="AJ144">
        <v>0</v>
      </c>
      <c r="AK144">
        <v>0</v>
      </c>
      <c r="AL144">
        <v>0</v>
      </c>
      <c r="AM144">
        <v>0</v>
      </c>
      <c r="AN144">
        <v>0</v>
      </c>
      <c r="AO144">
        <v>0</v>
      </c>
      <c r="AP144">
        <v>0</v>
      </c>
      <c r="AQ144">
        <v>0</v>
      </c>
      <c r="AR144">
        <v>0</v>
      </c>
      <c r="AS144">
        <v>0</v>
      </c>
      <c r="AT144">
        <v>0</v>
      </c>
      <c r="AU144" t="s">
        <v>191</v>
      </c>
      <c r="AV144" t="s">
        <v>329</v>
      </c>
      <c r="AX144" t="s">
        <v>338</v>
      </c>
      <c r="AY144">
        <v>77494</v>
      </c>
      <c r="AZ144">
        <v>48157673106</v>
      </c>
      <c r="BA144" t="s">
        <v>330</v>
      </c>
      <c r="BB144" t="s">
        <v>285</v>
      </c>
      <c r="BC144">
        <v>160696</v>
      </c>
      <c r="BD144">
        <v>2935</v>
      </c>
      <c r="BE144" t="s">
        <v>287</v>
      </c>
      <c r="BF144" t="s">
        <v>287</v>
      </c>
      <c r="BG144" t="s">
        <v>287</v>
      </c>
    </row>
    <row r="145" spans="1:59" x14ac:dyDescent="0.3">
      <c r="A145">
        <v>465282</v>
      </c>
      <c r="B145">
        <v>18199726</v>
      </c>
      <c r="C145">
        <v>2021</v>
      </c>
      <c r="D145" s="67">
        <v>44289</v>
      </c>
      <c r="E145">
        <v>15</v>
      </c>
      <c r="F145" t="s">
        <v>294</v>
      </c>
      <c r="G145" t="s">
        <v>331</v>
      </c>
      <c r="H145" t="s">
        <v>332</v>
      </c>
      <c r="I145" t="s">
        <v>278</v>
      </c>
      <c r="J145">
        <v>29.735466679999998</v>
      </c>
      <c r="K145">
        <v>-95.772937529999993</v>
      </c>
      <c r="L145" t="s">
        <v>304</v>
      </c>
      <c r="M145" t="s">
        <v>280</v>
      </c>
      <c r="N145" t="s">
        <v>281</v>
      </c>
      <c r="O145" t="s">
        <v>282</v>
      </c>
      <c r="P145" t="s">
        <v>283</v>
      </c>
      <c r="Q145" t="s">
        <v>204</v>
      </c>
      <c r="R145" t="s">
        <v>297</v>
      </c>
      <c r="S145">
        <v>0</v>
      </c>
      <c r="T145">
        <v>0</v>
      </c>
      <c r="U145">
        <v>0</v>
      </c>
      <c r="V145">
        <v>0</v>
      </c>
      <c r="W145">
        <v>0</v>
      </c>
      <c r="X145">
        <v>3</v>
      </c>
      <c r="Y145">
        <v>0</v>
      </c>
      <c r="Z145">
        <v>0</v>
      </c>
      <c r="AA145">
        <v>0</v>
      </c>
      <c r="AB145">
        <v>0</v>
      </c>
      <c r="AC145">
        <v>0</v>
      </c>
      <c r="AD145">
        <v>3</v>
      </c>
      <c r="AE145">
        <v>0</v>
      </c>
      <c r="AF145">
        <v>0</v>
      </c>
      <c r="AG145">
        <v>0</v>
      </c>
      <c r="AH145">
        <v>0</v>
      </c>
      <c r="AI145">
        <v>0</v>
      </c>
      <c r="AJ145">
        <v>0</v>
      </c>
      <c r="AK145">
        <v>0</v>
      </c>
      <c r="AL145">
        <v>0</v>
      </c>
      <c r="AM145">
        <v>0</v>
      </c>
      <c r="AN145">
        <v>0</v>
      </c>
      <c r="AO145">
        <v>0</v>
      </c>
      <c r="AP145">
        <v>0</v>
      </c>
      <c r="AQ145">
        <v>0</v>
      </c>
      <c r="AR145">
        <v>0</v>
      </c>
      <c r="AS145">
        <v>0</v>
      </c>
      <c r="AT145">
        <v>0</v>
      </c>
      <c r="AU145" t="s">
        <v>191</v>
      </c>
      <c r="AV145" t="s">
        <v>329</v>
      </c>
      <c r="AX145" t="s">
        <v>338</v>
      </c>
      <c r="AY145">
        <v>77494</v>
      </c>
      <c r="AZ145">
        <v>48157673106</v>
      </c>
      <c r="BA145" t="s">
        <v>330</v>
      </c>
      <c r="BB145" t="s">
        <v>285</v>
      </c>
      <c r="BC145">
        <v>160476</v>
      </c>
      <c r="BD145">
        <v>2935</v>
      </c>
      <c r="BE145" t="s">
        <v>287</v>
      </c>
      <c r="BF145" t="s">
        <v>287</v>
      </c>
      <c r="BG145" t="s">
        <v>287</v>
      </c>
    </row>
    <row r="146" spans="1:59" x14ac:dyDescent="0.3">
      <c r="A146">
        <v>482676</v>
      </c>
      <c r="B146">
        <v>18267739</v>
      </c>
      <c r="C146">
        <v>2021</v>
      </c>
      <c r="D146" s="67">
        <v>44331</v>
      </c>
      <c r="E146">
        <v>12</v>
      </c>
      <c r="F146" t="s">
        <v>294</v>
      </c>
      <c r="G146" t="s">
        <v>331</v>
      </c>
      <c r="H146" t="s">
        <v>332</v>
      </c>
      <c r="I146" t="s">
        <v>278</v>
      </c>
      <c r="J146">
        <v>29.736756880000002</v>
      </c>
      <c r="K146">
        <v>-95.772948479999997</v>
      </c>
      <c r="L146" t="s">
        <v>279</v>
      </c>
      <c r="M146" t="s">
        <v>280</v>
      </c>
      <c r="N146" t="s">
        <v>281</v>
      </c>
      <c r="O146" t="s">
        <v>282</v>
      </c>
      <c r="P146" t="s">
        <v>283</v>
      </c>
      <c r="Q146" t="s">
        <v>204</v>
      </c>
      <c r="R146" t="s">
        <v>297</v>
      </c>
      <c r="S146">
        <v>0</v>
      </c>
      <c r="T146">
        <v>0</v>
      </c>
      <c r="U146">
        <v>0</v>
      </c>
      <c r="V146">
        <v>0</v>
      </c>
      <c r="W146">
        <v>0</v>
      </c>
      <c r="X146">
        <v>2</v>
      </c>
      <c r="Y146">
        <v>0</v>
      </c>
      <c r="Z146">
        <v>0</v>
      </c>
      <c r="AA146">
        <v>0</v>
      </c>
      <c r="AB146">
        <v>0</v>
      </c>
      <c r="AC146">
        <v>0</v>
      </c>
      <c r="AD146">
        <v>2</v>
      </c>
      <c r="AE146">
        <v>0</v>
      </c>
      <c r="AF146">
        <v>0</v>
      </c>
      <c r="AG146">
        <v>0</v>
      </c>
      <c r="AH146">
        <v>0</v>
      </c>
      <c r="AI146">
        <v>0</v>
      </c>
      <c r="AJ146">
        <v>0</v>
      </c>
      <c r="AK146">
        <v>0</v>
      </c>
      <c r="AL146">
        <v>0</v>
      </c>
      <c r="AM146">
        <v>0</v>
      </c>
      <c r="AN146">
        <v>0</v>
      </c>
      <c r="AO146">
        <v>0</v>
      </c>
      <c r="AP146">
        <v>0</v>
      </c>
      <c r="AQ146">
        <v>0</v>
      </c>
      <c r="AR146">
        <v>0</v>
      </c>
      <c r="AS146">
        <v>0</v>
      </c>
      <c r="AT146">
        <v>0</v>
      </c>
      <c r="AU146" t="s">
        <v>191</v>
      </c>
      <c r="AV146" t="s">
        <v>329</v>
      </c>
      <c r="AX146" t="s">
        <v>338</v>
      </c>
      <c r="AY146">
        <v>77494</v>
      </c>
      <c r="AZ146">
        <v>48157673106</v>
      </c>
      <c r="BA146" t="s">
        <v>330</v>
      </c>
      <c r="BB146" t="s">
        <v>285</v>
      </c>
      <c r="BC146">
        <v>160476</v>
      </c>
      <c r="BD146">
        <v>2935</v>
      </c>
      <c r="BE146" t="s">
        <v>287</v>
      </c>
      <c r="BF146" t="s">
        <v>287</v>
      </c>
      <c r="BG146" t="s">
        <v>287</v>
      </c>
    </row>
    <row r="147" spans="1:59" x14ac:dyDescent="0.3">
      <c r="A147">
        <v>486151</v>
      </c>
      <c r="B147">
        <v>18281317</v>
      </c>
      <c r="C147">
        <v>2021</v>
      </c>
      <c r="D147" s="67">
        <v>44343</v>
      </c>
      <c r="E147">
        <v>14</v>
      </c>
      <c r="F147" t="s">
        <v>288</v>
      </c>
      <c r="G147" t="s">
        <v>331</v>
      </c>
      <c r="H147" t="s">
        <v>332</v>
      </c>
      <c r="I147" t="s">
        <v>290</v>
      </c>
      <c r="J147">
        <v>29.74152192</v>
      </c>
      <c r="K147">
        <v>-95.773003709999998</v>
      </c>
      <c r="L147" t="s">
        <v>279</v>
      </c>
      <c r="M147" t="s">
        <v>280</v>
      </c>
      <c r="N147" t="s">
        <v>281</v>
      </c>
      <c r="O147" t="s">
        <v>282</v>
      </c>
      <c r="P147" t="s">
        <v>283</v>
      </c>
      <c r="Q147" t="s">
        <v>204</v>
      </c>
      <c r="R147" t="s">
        <v>297</v>
      </c>
      <c r="S147">
        <v>0</v>
      </c>
      <c r="T147">
        <v>0</v>
      </c>
      <c r="U147">
        <v>0</v>
      </c>
      <c r="V147">
        <v>0</v>
      </c>
      <c r="W147">
        <v>0</v>
      </c>
      <c r="X147">
        <v>4</v>
      </c>
      <c r="Y147">
        <v>0</v>
      </c>
      <c r="Z147">
        <v>0</v>
      </c>
      <c r="AA147">
        <v>0</v>
      </c>
      <c r="AB147">
        <v>0</v>
      </c>
      <c r="AC147">
        <v>0</v>
      </c>
      <c r="AD147">
        <v>4</v>
      </c>
      <c r="AE147">
        <v>0</v>
      </c>
      <c r="AF147">
        <v>0</v>
      </c>
      <c r="AG147">
        <v>0</v>
      </c>
      <c r="AH147">
        <v>0</v>
      </c>
      <c r="AI147">
        <v>0</v>
      </c>
      <c r="AJ147">
        <v>0</v>
      </c>
      <c r="AK147">
        <v>0</v>
      </c>
      <c r="AL147">
        <v>0</v>
      </c>
      <c r="AM147">
        <v>0</v>
      </c>
      <c r="AN147">
        <v>0</v>
      </c>
      <c r="AO147">
        <v>0</v>
      </c>
      <c r="AP147">
        <v>0</v>
      </c>
      <c r="AQ147">
        <v>0</v>
      </c>
      <c r="AR147">
        <v>0</v>
      </c>
      <c r="AS147">
        <v>0</v>
      </c>
      <c r="AT147">
        <v>0</v>
      </c>
      <c r="AU147" t="s">
        <v>191</v>
      </c>
      <c r="AV147" t="s">
        <v>329</v>
      </c>
      <c r="AX147" t="s">
        <v>338</v>
      </c>
      <c r="AY147">
        <v>77494</v>
      </c>
      <c r="AZ147">
        <v>48157673106</v>
      </c>
      <c r="BA147" t="s">
        <v>330</v>
      </c>
      <c r="BB147" t="s">
        <v>285</v>
      </c>
      <c r="BC147">
        <v>160696</v>
      </c>
      <c r="BD147">
        <v>2935</v>
      </c>
      <c r="BE147" t="s">
        <v>287</v>
      </c>
      <c r="BF147" t="s">
        <v>287</v>
      </c>
      <c r="BG147" t="s">
        <v>287</v>
      </c>
    </row>
    <row r="148" spans="1:59" x14ac:dyDescent="0.3">
      <c r="A148">
        <v>486784</v>
      </c>
      <c r="B148">
        <v>18283276</v>
      </c>
      <c r="C148">
        <v>2021</v>
      </c>
      <c r="D148" s="67">
        <v>44345</v>
      </c>
      <c r="E148">
        <v>15</v>
      </c>
      <c r="F148" t="s">
        <v>294</v>
      </c>
      <c r="G148" t="s">
        <v>331</v>
      </c>
      <c r="H148" t="s">
        <v>332</v>
      </c>
      <c r="I148" t="s">
        <v>278</v>
      </c>
      <c r="J148">
        <v>29.736135000000001</v>
      </c>
      <c r="K148">
        <v>-95.772942580000006</v>
      </c>
      <c r="L148" t="s">
        <v>279</v>
      </c>
      <c r="M148" t="s">
        <v>280</v>
      </c>
      <c r="N148" t="s">
        <v>281</v>
      </c>
      <c r="O148" t="s">
        <v>282</v>
      </c>
      <c r="P148" t="s">
        <v>283</v>
      </c>
      <c r="Q148" t="s">
        <v>204</v>
      </c>
      <c r="R148" t="s">
        <v>297</v>
      </c>
      <c r="S148">
        <v>0</v>
      </c>
      <c r="T148">
        <v>0</v>
      </c>
      <c r="U148">
        <v>0</v>
      </c>
      <c r="V148">
        <v>0</v>
      </c>
      <c r="W148">
        <v>0</v>
      </c>
      <c r="X148">
        <v>2</v>
      </c>
      <c r="Y148">
        <v>0</v>
      </c>
      <c r="Z148">
        <v>0</v>
      </c>
      <c r="AA148">
        <v>0</v>
      </c>
      <c r="AB148">
        <v>0</v>
      </c>
      <c r="AC148">
        <v>0</v>
      </c>
      <c r="AD148">
        <v>2</v>
      </c>
      <c r="AE148">
        <v>0</v>
      </c>
      <c r="AF148">
        <v>0</v>
      </c>
      <c r="AG148">
        <v>0</v>
      </c>
      <c r="AH148">
        <v>0</v>
      </c>
      <c r="AI148">
        <v>0</v>
      </c>
      <c r="AJ148">
        <v>0</v>
      </c>
      <c r="AK148">
        <v>0</v>
      </c>
      <c r="AL148">
        <v>0</v>
      </c>
      <c r="AM148">
        <v>0</v>
      </c>
      <c r="AN148">
        <v>0</v>
      </c>
      <c r="AO148">
        <v>0</v>
      </c>
      <c r="AP148">
        <v>0</v>
      </c>
      <c r="AQ148">
        <v>0</v>
      </c>
      <c r="AR148">
        <v>0</v>
      </c>
      <c r="AS148">
        <v>0</v>
      </c>
      <c r="AT148">
        <v>0</v>
      </c>
      <c r="AU148" t="s">
        <v>191</v>
      </c>
      <c r="AV148" t="s">
        <v>329</v>
      </c>
      <c r="AX148" t="s">
        <v>338</v>
      </c>
      <c r="AY148">
        <v>77494</v>
      </c>
      <c r="AZ148">
        <v>48157673106</v>
      </c>
      <c r="BA148" t="s">
        <v>330</v>
      </c>
      <c r="BB148" t="s">
        <v>285</v>
      </c>
      <c r="BC148">
        <v>160476</v>
      </c>
      <c r="BD148">
        <v>2935</v>
      </c>
      <c r="BE148" t="s">
        <v>287</v>
      </c>
      <c r="BF148" t="s">
        <v>287</v>
      </c>
      <c r="BG148" t="s">
        <v>287</v>
      </c>
    </row>
    <row r="149" spans="1:59" x14ac:dyDescent="0.3">
      <c r="A149">
        <v>488326</v>
      </c>
      <c r="B149">
        <v>18290342</v>
      </c>
      <c r="C149">
        <v>2021</v>
      </c>
      <c r="D149" s="67">
        <v>44349</v>
      </c>
      <c r="E149">
        <v>18</v>
      </c>
      <c r="F149" t="s">
        <v>276</v>
      </c>
      <c r="G149" t="s">
        <v>331</v>
      </c>
      <c r="H149" t="s">
        <v>332</v>
      </c>
      <c r="I149" t="s">
        <v>290</v>
      </c>
      <c r="J149">
        <v>29.738604649999999</v>
      </c>
      <c r="K149">
        <v>-95.772969219999993</v>
      </c>
      <c r="L149" t="s">
        <v>299</v>
      </c>
      <c r="M149" t="s">
        <v>280</v>
      </c>
      <c r="N149" t="s">
        <v>281</v>
      </c>
      <c r="O149" t="s">
        <v>282</v>
      </c>
      <c r="P149" t="s">
        <v>317</v>
      </c>
      <c r="Q149" t="s">
        <v>204</v>
      </c>
      <c r="R149" t="s">
        <v>297</v>
      </c>
      <c r="S149">
        <v>0</v>
      </c>
      <c r="T149">
        <v>0</v>
      </c>
      <c r="U149">
        <v>1</v>
      </c>
      <c r="V149">
        <v>1</v>
      </c>
      <c r="W149">
        <v>2</v>
      </c>
      <c r="X149">
        <v>1</v>
      </c>
      <c r="Y149">
        <v>0</v>
      </c>
      <c r="Z149">
        <v>0</v>
      </c>
      <c r="AA149">
        <v>0</v>
      </c>
      <c r="AB149">
        <v>1</v>
      </c>
      <c r="AC149">
        <v>1</v>
      </c>
      <c r="AD149">
        <v>1</v>
      </c>
      <c r="AE149">
        <v>2</v>
      </c>
      <c r="AF149">
        <v>0</v>
      </c>
      <c r="AG149">
        <v>0</v>
      </c>
      <c r="AH149">
        <v>0</v>
      </c>
      <c r="AI149">
        <v>0</v>
      </c>
      <c r="AJ149">
        <v>0</v>
      </c>
      <c r="AK149">
        <v>0</v>
      </c>
      <c r="AL149">
        <v>0</v>
      </c>
      <c r="AM149">
        <v>0</v>
      </c>
      <c r="AN149">
        <v>0</v>
      </c>
      <c r="AO149">
        <v>0</v>
      </c>
      <c r="AP149">
        <v>0</v>
      </c>
      <c r="AQ149">
        <v>0</v>
      </c>
      <c r="AR149">
        <v>0</v>
      </c>
      <c r="AS149">
        <v>0</v>
      </c>
      <c r="AT149">
        <v>0</v>
      </c>
      <c r="AU149" t="s">
        <v>191</v>
      </c>
      <c r="AV149" t="s">
        <v>329</v>
      </c>
      <c r="AX149" t="s">
        <v>338</v>
      </c>
      <c r="AY149">
        <v>77494</v>
      </c>
      <c r="AZ149">
        <v>48157673106</v>
      </c>
      <c r="BA149" t="s">
        <v>330</v>
      </c>
      <c r="BB149" t="s">
        <v>285</v>
      </c>
      <c r="BC149">
        <v>160696</v>
      </c>
      <c r="BD149">
        <v>2935</v>
      </c>
      <c r="BE149" t="s">
        <v>286</v>
      </c>
      <c r="BF149" t="s">
        <v>287</v>
      </c>
      <c r="BG149" t="s">
        <v>287</v>
      </c>
    </row>
    <row r="150" spans="1:59" x14ac:dyDescent="0.3">
      <c r="A150">
        <v>494702</v>
      </c>
      <c r="B150">
        <v>18315775</v>
      </c>
      <c r="C150">
        <v>2021</v>
      </c>
      <c r="D150" s="67">
        <v>44364</v>
      </c>
      <c r="E150">
        <v>12</v>
      </c>
      <c r="F150" t="s">
        <v>288</v>
      </c>
      <c r="G150" t="s">
        <v>331</v>
      </c>
      <c r="H150" t="s">
        <v>332</v>
      </c>
      <c r="I150" t="s">
        <v>278</v>
      </c>
      <c r="J150">
        <v>29.73427745</v>
      </c>
      <c r="K150">
        <v>-95.772919630000004</v>
      </c>
      <c r="L150" t="s">
        <v>279</v>
      </c>
      <c r="M150" t="s">
        <v>280</v>
      </c>
      <c r="N150" t="s">
        <v>281</v>
      </c>
      <c r="O150" t="s">
        <v>282</v>
      </c>
      <c r="P150" t="s">
        <v>283</v>
      </c>
      <c r="Q150" t="s">
        <v>204</v>
      </c>
      <c r="R150" t="s">
        <v>297</v>
      </c>
      <c r="S150">
        <v>0</v>
      </c>
      <c r="T150">
        <v>0</v>
      </c>
      <c r="U150">
        <v>0</v>
      </c>
      <c r="V150">
        <v>0</v>
      </c>
      <c r="W150">
        <v>0</v>
      </c>
      <c r="X150">
        <v>2</v>
      </c>
      <c r="Y150">
        <v>0</v>
      </c>
      <c r="Z150">
        <v>0</v>
      </c>
      <c r="AA150">
        <v>0</v>
      </c>
      <c r="AB150">
        <v>0</v>
      </c>
      <c r="AC150">
        <v>0</v>
      </c>
      <c r="AD150">
        <v>2</v>
      </c>
      <c r="AE150">
        <v>0</v>
      </c>
      <c r="AF150">
        <v>0</v>
      </c>
      <c r="AG150">
        <v>0</v>
      </c>
      <c r="AH150">
        <v>0</v>
      </c>
      <c r="AI150">
        <v>0</v>
      </c>
      <c r="AJ150">
        <v>0</v>
      </c>
      <c r="AK150">
        <v>0</v>
      </c>
      <c r="AL150">
        <v>0</v>
      </c>
      <c r="AM150">
        <v>0</v>
      </c>
      <c r="AN150">
        <v>0</v>
      </c>
      <c r="AO150">
        <v>0</v>
      </c>
      <c r="AP150">
        <v>0</v>
      </c>
      <c r="AQ150">
        <v>0</v>
      </c>
      <c r="AR150">
        <v>0</v>
      </c>
      <c r="AS150">
        <v>0</v>
      </c>
      <c r="AT150">
        <v>0</v>
      </c>
      <c r="AU150" t="s">
        <v>191</v>
      </c>
      <c r="AV150" t="s">
        <v>329</v>
      </c>
      <c r="AX150" t="s">
        <v>338</v>
      </c>
      <c r="AY150">
        <v>77494</v>
      </c>
      <c r="AZ150">
        <v>48157673106</v>
      </c>
      <c r="BA150" t="s">
        <v>330</v>
      </c>
      <c r="BB150" t="s">
        <v>285</v>
      </c>
      <c r="BC150">
        <v>160476</v>
      </c>
      <c r="BD150">
        <v>2935</v>
      </c>
      <c r="BE150" t="s">
        <v>287</v>
      </c>
      <c r="BF150" t="s">
        <v>287</v>
      </c>
      <c r="BG150" t="s">
        <v>287</v>
      </c>
    </row>
    <row r="151" spans="1:59" x14ac:dyDescent="0.3">
      <c r="A151">
        <v>498379</v>
      </c>
      <c r="B151">
        <v>18330360</v>
      </c>
      <c r="C151">
        <v>2021</v>
      </c>
      <c r="D151" s="67">
        <v>44371</v>
      </c>
      <c r="E151">
        <v>13</v>
      </c>
      <c r="F151" t="s">
        <v>288</v>
      </c>
      <c r="G151" t="s">
        <v>331</v>
      </c>
      <c r="H151" t="s">
        <v>332</v>
      </c>
      <c r="I151" t="s">
        <v>290</v>
      </c>
      <c r="J151">
        <v>29.74390163</v>
      </c>
      <c r="K151">
        <v>-95.773033330000004</v>
      </c>
      <c r="L151" t="s">
        <v>279</v>
      </c>
      <c r="M151" t="s">
        <v>280</v>
      </c>
      <c r="N151" t="s">
        <v>281</v>
      </c>
      <c r="O151" t="s">
        <v>282</v>
      </c>
      <c r="P151" t="s">
        <v>283</v>
      </c>
      <c r="Q151" t="s">
        <v>201</v>
      </c>
      <c r="R151" t="s">
        <v>297</v>
      </c>
      <c r="S151">
        <v>0</v>
      </c>
      <c r="T151">
        <v>0</v>
      </c>
      <c r="U151">
        <v>0</v>
      </c>
      <c r="V151">
        <v>0</v>
      </c>
      <c r="W151">
        <v>0</v>
      </c>
      <c r="X151">
        <v>2</v>
      </c>
      <c r="Y151">
        <v>0</v>
      </c>
      <c r="Z151">
        <v>0</v>
      </c>
      <c r="AA151">
        <v>0</v>
      </c>
      <c r="AB151">
        <v>0</v>
      </c>
      <c r="AC151">
        <v>0</v>
      </c>
      <c r="AD151">
        <v>2</v>
      </c>
      <c r="AE151">
        <v>0</v>
      </c>
      <c r="AF151">
        <v>0</v>
      </c>
      <c r="AG151">
        <v>0</v>
      </c>
      <c r="AH151">
        <v>0</v>
      </c>
      <c r="AI151">
        <v>0</v>
      </c>
      <c r="AJ151">
        <v>0</v>
      </c>
      <c r="AK151">
        <v>0</v>
      </c>
      <c r="AL151">
        <v>0</v>
      </c>
      <c r="AM151">
        <v>0</v>
      </c>
      <c r="AN151">
        <v>0</v>
      </c>
      <c r="AO151">
        <v>0</v>
      </c>
      <c r="AP151">
        <v>0</v>
      </c>
      <c r="AQ151">
        <v>0</v>
      </c>
      <c r="AR151">
        <v>0</v>
      </c>
      <c r="AS151">
        <v>0</v>
      </c>
      <c r="AT151">
        <v>0</v>
      </c>
      <c r="AU151" t="s">
        <v>191</v>
      </c>
      <c r="AV151" t="s">
        <v>329</v>
      </c>
      <c r="AY151">
        <v>77494</v>
      </c>
      <c r="AZ151">
        <v>48157673106</v>
      </c>
      <c r="BA151" t="s">
        <v>330</v>
      </c>
      <c r="BB151" t="s">
        <v>285</v>
      </c>
      <c r="BC151">
        <v>160696</v>
      </c>
      <c r="BD151">
        <v>2935</v>
      </c>
      <c r="BE151" t="s">
        <v>287</v>
      </c>
      <c r="BF151" t="s">
        <v>287</v>
      </c>
      <c r="BG151" t="s">
        <v>287</v>
      </c>
    </row>
    <row r="152" spans="1:59" x14ac:dyDescent="0.3">
      <c r="A152">
        <v>500738</v>
      </c>
      <c r="B152">
        <v>18339533</v>
      </c>
      <c r="C152">
        <v>2021</v>
      </c>
      <c r="D152" s="67">
        <v>44372</v>
      </c>
      <c r="E152">
        <v>13</v>
      </c>
      <c r="F152" t="s">
        <v>316</v>
      </c>
      <c r="G152" t="s">
        <v>331</v>
      </c>
      <c r="H152" t="s">
        <v>332</v>
      </c>
      <c r="I152" t="s">
        <v>290</v>
      </c>
      <c r="J152">
        <v>29.74386501</v>
      </c>
      <c r="K152">
        <v>-95.773033269999999</v>
      </c>
      <c r="L152" t="s">
        <v>299</v>
      </c>
      <c r="M152" t="s">
        <v>280</v>
      </c>
      <c r="N152" t="s">
        <v>281</v>
      </c>
      <c r="O152" t="s">
        <v>282</v>
      </c>
      <c r="P152" t="s">
        <v>317</v>
      </c>
      <c r="Q152" t="s">
        <v>204</v>
      </c>
      <c r="R152" t="s">
        <v>297</v>
      </c>
      <c r="S152">
        <v>0</v>
      </c>
      <c r="T152">
        <v>0</v>
      </c>
      <c r="U152">
        <v>1</v>
      </c>
      <c r="V152">
        <v>0</v>
      </c>
      <c r="W152">
        <v>1</v>
      </c>
      <c r="X152">
        <v>1</v>
      </c>
      <c r="Y152">
        <v>0</v>
      </c>
      <c r="Z152">
        <v>0</v>
      </c>
      <c r="AA152">
        <v>0</v>
      </c>
      <c r="AB152">
        <v>1</v>
      </c>
      <c r="AC152">
        <v>0</v>
      </c>
      <c r="AD152">
        <v>1</v>
      </c>
      <c r="AE152">
        <v>1</v>
      </c>
      <c r="AF152">
        <v>0</v>
      </c>
      <c r="AG152">
        <v>0</v>
      </c>
      <c r="AH152">
        <v>0</v>
      </c>
      <c r="AI152">
        <v>0</v>
      </c>
      <c r="AJ152">
        <v>0</v>
      </c>
      <c r="AK152">
        <v>0</v>
      </c>
      <c r="AL152">
        <v>0</v>
      </c>
      <c r="AM152">
        <v>0</v>
      </c>
      <c r="AN152">
        <v>0</v>
      </c>
      <c r="AO152">
        <v>0</v>
      </c>
      <c r="AP152">
        <v>0</v>
      </c>
      <c r="AQ152">
        <v>0</v>
      </c>
      <c r="AR152">
        <v>0</v>
      </c>
      <c r="AS152">
        <v>0</v>
      </c>
      <c r="AT152">
        <v>0</v>
      </c>
      <c r="AU152" t="s">
        <v>191</v>
      </c>
      <c r="AV152" t="s">
        <v>329</v>
      </c>
      <c r="AX152" t="s">
        <v>338</v>
      </c>
      <c r="AY152">
        <v>77494</v>
      </c>
      <c r="AZ152">
        <v>48157673106</v>
      </c>
      <c r="BA152" t="s">
        <v>330</v>
      </c>
      <c r="BB152" t="s">
        <v>285</v>
      </c>
      <c r="BC152">
        <v>160696</v>
      </c>
      <c r="BD152">
        <v>2935</v>
      </c>
      <c r="BE152" t="s">
        <v>287</v>
      </c>
      <c r="BF152" t="s">
        <v>287</v>
      </c>
      <c r="BG152" t="s">
        <v>287</v>
      </c>
    </row>
    <row r="153" spans="1:59" x14ac:dyDescent="0.3">
      <c r="A153">
        <v>503224</v>
      </c>
      <c r="B153">
        <v>18351114</v>
      </c>
      <c r="C153">
        <v>2021</v>
      </c>
      <c r="D153" s="67">
        <v>44377</v>
      </c>
      <c r="E153">
        <v>15</v>
      </c>
      <c r="F153" t="s">
        <v>276</v>
      </c>
      <c r="G153" t="s">
        <v>331</v>
      </c>
      <c r="H153" t="s">
        <v>332</v>
      </c>
      <c r="I153" t="s">
        <v>278</v>
      </c>
      <c r="J153">
        <v>29.740898869999999</v>
      </c>
      <c r="K153">
        <v>-95.772995539999997</v>
      </c>
      <c r="L153" t="s">
        <v>299</v>
      </c>
      <c r="M153" t="s">
        <v>280</v>
      </c>
      <c r="N153" t="s">
        <v>281</v>
      </c>
      <c r="O153" t="s">
        <v>282</v>
      </c>
      <c r="P153" t="s">
        <v>283</v>
      </c>
      <c r="Q153" t="s">
        <v>204</v>
      </c>
      <c r="R153" t="s">
        <v>297</v>
      </c>
      <c r="S153">
        <v>0</v>
      </c>
      <c r="T153">
        <v>0</v>
      </c>
      <c r="U153">
        <v>0</v>
      </c>
      <c r="V153">
        <v>0</v>
      </c>
      <c r="W153">
        <v>0</v>
      </c>
      <c r="X153">
        <v>5</v>
      </c>
      <c r="Y153">
        <v>0</v>
      </c>
      <c r="Z153">
        <v>0</v>
      </c>
      <c r="AA153">
        <v>0</v>
      </c>
      <c r="AB153">
        <v>0</v>
      </c>
      <c r="AC153">
        <v>0</v>
      </c>
      <c r="AD153">
        <v>5</v>
      </c>
      <c r="AE153">
        <v>0</v>
      </c>
      <c r="AF153">
        <v>0</v>
      </c>
      <c r="AG153">
        <v>0</v>
      </c>
      <c r="AH153">
        <v>0</v>
      </c>
      <c r="AI153">
        <v>0</v>
      </c>
      <c r="AJ153">
        <v>0</v>
      </c>
      <c r="AK153">
        <v>0</v>
      </c>
      <c r="AL153">
        <v>0</v>
      </c>
      <c r="AM153">
        <v>0</v>
      </c>
      <c r="AN153">
        <v>0</v>
      </c>
      <c r="AO153">
        <v>0</v>
      </c>
      <c r="AP153">
        <v>0</v>
      </c>
      <c r="AQ153">
        <v>0</v>
      </c>
      <c r="AR153">
        <v>0</v>
      </c>
      <c r="AS153">
        <v>0</v>
      </c>
      <c r="AT153">
        <v>0</v>
      </c>
      <c r="AU153" t="s">
        <v>191</v>
      </c>
      <c r="AV153" t="s">
        <v>329</v>
      </c>
      <c r="AX153" t="s">
        <v>338</v>
      </c>
      <c r="AY153">
        <v>77494</v>
      </c>
      <c r="AZ153">
        <v>48157673106</v>
      </c>
      <c r="BA153" t="s">
        <v>330</v>
      </c>
      <c r="BB153" t="s">
        <v>285</v>
      </c>
      <c r="BC153">
        <v>160696</v>
      </c>
      <c r="BD153">
        <v>2935</v>
      </c>
      <c r="BE153" t="s">
        <v>287</v>
      </c>
      <c r="BF153" t="s">
        <v>287</v>
      </c>
      <c r="BG153" t="s">
        <v>287</v>
      </c>
    </row>
    <row r="154" spans="1:59" x14ac:dyDescent="0.3">
      <c r="A154">
        <v>503828</v>
      </c>
      <c r="B154">
        <v>18353352</v>
      </c>
      <c r="C154">
        <v>2021</v>
      </c>
      <c r="D154" s="67">
        <v>44379</v>
      </c>
      <c r="E154">
        <v>3</v>
      </c>
      <c r="F154" t="s">
        <v>316</v>
      </c>
      <c r="G154" t="s">
        <v>331</v>
      </c>
      <c r="H154" t="s">
        <v>332</v>
      </c>
      <c r="I154" t="s">
        <v>278</v>
      </c>
      <c r="J154">
        <v>29.73604452</v>
      </c>
      <c r="K154">
        <v>-95.772941900000006</v>
      </c>
      <c r="L154" t="s">
        <v>279</v>
      </c>
      <c r="M154" t="s">
        <v>300</v>
      </c>
      <c r="N154" t="s">
        <v>293</v>
      </c>
      <c r="O154" t="s">
        <v>301</v>
      </c>
      <c r="P154" t="s">
        <v>283</v>
      </c>
      <c r="Q154" t="s">
        <v>204</v>
      </c>
      <c r="R154" t="s">
        <v>284</v>
      </c>
      <c r="S154">
        <v>0</v>
      </c>
      <c r="T154">
        <v>0</v>
      </c>
      <c r="U154">
        <v>0</v>
      </c>
      <c r="V154">
        <v>0</v>
      </c>
      <c r="W154">
        <v>0</v>
      </c>
      <c r="X154">
        <v>1</v>
      </c>
      <c r="Y154">
        <v>0</v>
      </c>
      <c r="Z154">
        <v>0</v>
      </c>
      <c r="AA154">
        <v>0</v>
      </c>
      <c r="AB154">
        <v>0</v>
      </c>
      <c r="AC154">
        <v>0</v>
      </c>
      <c r="AD154">
        <v>1</v>
      </c>
      <c r="AE154">
        <v>0</v>
      </c>
      <c r="AF154">
        <v>0</v>
      </c>
      <c r="AG154">
        <v>0</v>
      </c>
      <c r="AH154">
        <v>0</v>
      </c>
      <c r="AI154">
        <v>0</v>
      </c>
      <c r="AJ154">
        <v>0</v>
      </c>
      <c r="AK154">
        <v>0</v>
      </c>
      <c r="AL154">
        <v>0</v>
      </c>
      <c r="AM154">
        <v>0</v>
      </c>
      <c r="AN154">
        <v>0</v>
      </c>
      <c r="AO154">
        <v>0</v>
      </c>
      <c r="AP154">
        <v>0</v>
      </c>
      <c r="AQ154">
        <v>0</v>
      </c>
      <c r="AR154">
        <v>0</v>
      </c>
      <c r="AS154">
        <v>0</v>
      </c>
      <c r="AT154">
        <v>0</v>
      </c>
      <c r="AU154" t="s">
        <v>191</v>
      </c>
      <c r="AV154" t="s">
        <v>329</v>
      </c>
      <c r="AX154" t="s">
        <v>338</v>
      </c>
      <c r="AY154">
        <v>77494</v>
      </c>
      <c r="AZ154">
        <v>48157673106</v>
      </c>
      <c r="BA154" t="s">
        <v>330</v>
      </c>
      <c r="BB154" t="s">
        <v>285</v>
      </c>
      <c r="BC154">
        <v>160476</v>
      </c>
      <c r="BD154">
        <v>2935</v>
      </c>
      <c r="BE154" t="s">
        <v>287</v>
      </c>
      <c r="BF154" t="s">
        <v>287</v>
      </c>
      <c r="BG154" t="s">
        <v>287</v>
      </c>
    </row>
    <row r="155" spans="1:59" x14ac:dyDescent="0.3">
      <c r="A155">
        <v>505691</v>
      </c>
      <c r="B155">
        <v>18360749</v>
      </c>
      <c r="C155">
        <v>2021</v>
      </c>
      <c r="D155" s="67">
        <v>44383</v>
      </c>
      <c r="E155">
        <v>18</v>
      </c>
      <c r="F155" t="s">
        <v>295</v>
      </c>
      <c r="G155" t="s">
        <v>331</v>
      </c>
      <c r="H155" t="s">
        <v>332</v>
      </c>
      <c r="I155" t="s">
        <v>278</v>
      </c>
      <c r="J155">
        <v>29.735934069999999</v>
      </c>
      <c r="K155">
        <v>-95.772941059999994</v>
      </c>
      <c r="L155" t="s">
        <v>279</v>
      </c>
      <c r="M155" t="s">
        <v>280</v>
      </c>
      <c r="N155" t="s">
        <v>281</v>
      </c>
      <c r="O155" t="s">
        <v>282</v>
      </c>
      <c r="P155" t="s">
        <v>241</v>
      </c>
      <c r="Q155" t="s">
        <v>204</v>
      </c>
      <c r="R155" t="s">
        <v>297</v>
      </c>
      <c r="S155">
        <v>0</v>
      </c>
      <c r="T155">
        <v>0</v>
      </c>
      <c r="U155">
        <v>0</v>
      </c>
      <c r="V155">
        <v>1</v>
      </c>
      <c r="W155">
        <v>1</v>
      </c>
      <c r="X155">
        <v>3</v>
      </c>
      <c r="Y155">
        <v>0</v>
      </c>
      <c r="Z155">
        <v>0</v>
      </c>
      <c r="AA155">
        <v>0</v>
      </c>
      <c r="AB155">
        <v>0</v>
      </c>
      <c r="AC155">
        <v>1</v>
      </c>
      <c r="AD155">
        <v>3</v>
      </c>
      <c r="AE155">
        <v>1</v>
      </c>
      <c r="AF155">
        <v>0</v>
      </c>
      <c r="AG155">
        <v>0</v>
      </c>
      <c r="AH155">
        <v>0</v>
      </c>
      <c r="AI155">
        <v>0</v>
      </c>
      <c r="AJ155">
        <v>0</v>
      </c>
      <c r="AK155">
        <v>0</v>
      </c>
      <c r="AL155">
        <v>0</v>
      </c>
      <c r="AM155">
        <v>0</v>
      </c>
      <c r="AN155">
        <v>0</v>
      </c>
      <c r="AO155">
        <v>0</v>
      </c>
      <c r="AP155">
        <v>0</v>
      </c>
      <c r="AQ155">
        <v>0</v>
      </c>
      <c r="AR155">
        <v>0</v>
      </c>
      <c r="AS155">
        <v>0</v>
      </c>
      <c r="AT155">
        <v>0</v>
      </c>
      <c r="AU155" t="s">
        <v>191</v>
      </c>
      <c r="AV155" t="s">
        <v>329</v>
      </c>
      <c r="AX155" t="s">
        <v>338</v>
      </c>
      <c r="AY155">
        <v>77494</v>
      </c>
      <c r="AZ155">
        <v>48157673106</v>
      </c>
      <c r="BA155" t="s">
        <v>330</v>
      </c>
      <c r="BB155" t="s">
        <v>285</v>
      </c>
      <c r="BC155">
        <v>160476</v>
      </c>
      <c r="BD155">
        <v>2935</v>
      </c>
      <c r="BE155" t="s">
        <v>287</v>
      </c>
      <c r="BF155" t="s">
        <v>287</v>
      </c>
      <c r="BG155" t="s">
        <v>287</v>
      </c>
    </row>
    <row r="156" spans="1:59" x14ac:dyDescent="0.3">
      <c r="A156">
        <v>510658</v>
      </c>
      <c r="B156">
        <v>18379161</v>
      </c>
      <c r="C156">
        <v>2021</v>
      </c>
      <c r="D156" s="67">
        <v>44399</v>
      </c>
      <c r="E156">
        <v>15</v>
      </c>
      <c r="F156" t="s">
        <v>288</v>
      </c>
      <c r="G156" t="s">
        <v>331</v>
      </c>
      <c r="H156" t="s">
        <v>332</v>
      </c>
      <c r="I156" t="s">
        <v>278</v>
      </c>
      <c r="J156">
        <v>29.741681270000001</v>
      </c>
      <c r="K156">
        <v>-95.773005800000007</v>
      </c>
      <c r="L156" t="s">
        <v>279</v>
      </c>
      <c r="M156" t="s">
        <v>280</v>
      </c>
      <c r="N156" t="s">
        <v>281</v>
      </c>
      <c r="O156" t="s">
        <v>301</v>
      </c>
      <c r="P156" t="s">
        <v>283</v>
      </c>
      <c r="Q156" t="s">
        <v>204</v>
      </c>
      <c r="R156" t="s">
        <v>297</v>
      </c>
      <c r="S156">
        <v>0</v>
      </c>
      <c r="T156">
        <v>0</v>
      </c>
      <c r="U156">
        <v>0</v>
      </c>
      <c r="V156">
        <v>0</v>
      </c>
      <c r="W156">
        <v>0</v>
      </c>
      <c r="X156">
        <v>1</v>
      </c>
      <c r="Y156">
        <v>0</v>
      </c>
      <c r="Z156">
        <v>0</v>
      </c>
      <c r="AA156">
        <v>0</v>
      </c>
      <c r="AB156">
        <v>0</v>
      </c>
      <c r="AC156">
        <v>0</v>
      </c>
      <c r="AD156">
        <v>1</v>
      </c>
      <c r="AE156">
        <v>0</v>
      </c>
      <c r="AF156">
        <v>0</v>
      </c>
      <c r="AG156">
        <v>0</v>
      </c>
      <c r="AH156">
        <v>0</v>
      </c>
      <c r="AI156">
        <v>0</v>
      </c>
      <c r="AJ156">
        <v>0</v>
      </c>
      <c r="AK156">
        <v>0</v>
      </c>
      <c r="AL156">
        <v>0</v>
      </c>
      <c r="AM156">
        <v>0</v>
      </c>
      <c r="AN156">
        <v>0</v>
      </c>
      <c r="AO156">
        <v>0</v>
      </c>
      <c r="AP156">
        <v>0</v>
      </c>
      <c r="AQ156">
        <v>0</v>
      </c>
      <c r="AR156">
        <v>0</v>
      </c>
      <c r="AS156">
        <v>0</v>
      </c>
      <c r="AT156">
        <v>0</v>
      </c>
      <c r="AU156" t="s">
        <v>191</v>
      </c>
      <c r="AV156" t="s">
        <v>329</v>
      </c>
      <c r="AX156" t="s">
        <v>338</v>
      </c>
      <c r="AY156">
        <v>77494</v>
      </c>
      <c r="AZ156">
        <v>48157673106</v>
      </c>
      <c r="BA156" t="s">
        <v>330</v>
      </c>
      <c r="BB156" t="s">
        <v>285</v>
      </c>
      <c r="BC156">
        <v>160696</v>
      </c>
      <c r="BD156">
        <v>2935</v>
      </c>
      <c r="BE156" t="s">
        <v>287</v>
      </c>
      <c r="BF156" t="s">
        <v>287</v>
      </c>
      <c r="BG156" t="s">
        <v>287</v>
      </c>
    </row>
    <row r="157" spans="1:59" x14ac:dyDescent="0.3">
      <c r="A157">
        <v>512126</v>
      </c>
      <c r="B157">
        <v>18384236</v>
      </c>
      <c r="C157">
        <v>2021</v>
      </c>
      <c r="D157" s="67">
        <v>44396</v>
      </c>
      <c r="E157">
        <v>11</v>
      </c>
      <c r="F157" t="s">
        <v>303</v>
      </c>
      <c r="G157" t="s">
        <v>331</v>
      </c>
      <c r="H157" t="s">
        <v>332</v>
      </c>
      <c r="I157" t="s">
        <v>278</v>
      </c>
      <c r="J157">
        <v>29.734500019999999</v>
      </c>
      <c r="K157">
        <v>-95.77292387</v>
      </c>
      <c r="L157" t="s">
        <v>279</v>
      </c>
      <c r="M157" t="s">
        <v>280</v>
      </c>
      <c r="N157" t="s">
        <v>281</v>
      </c>
      <c r="O157" t="s">
        <v>301</v>
      </c>
      <c r="P157" t="s">
        <v>317</v>
      </c>
      <c r="Q157" t="s">
        <v>204</v>
      </c>
      <c r="R157" t="s">
        <v>311</v>
      </c>
      <c r="S157">
        <v>0</v>
      </c>
      <c r="T157">
        <v>0</v>
      </c>
      <c r="U157">
        <v>2</v>
      </c>
      <c r="V157">
        <v>0</v>
      </c>
      <c r="W157">
        <v>2</v>
      </c>
      <c r="X157">
        <v>2</v>
      </c>
      <c r="Y157">
        <v>0</v>
      </c>
      <c r="Z157">
        <v>0</v>
      </c>
      <c r="AA157">
        <v>0</v>
      </c>
      <c r="AB157">
        <v>2</v>
      </c>
      <c r="AC157">
        <v>0</v>
      </c>
      <c r="AD157">
        <v>2</v>
      </c>
      <c r="AE157">
        <v>2</v>
      </c>
      <c r="AF157">
        <v>0</v>
      </c>
      <c r="AG157">
        <v>0</v>
      </c>
      <c r="AH157">
        <v>0</v>
      </c>
      <c r="AI157">
        <v>0</v>
      </c>
      <c r="AJ157">
        <v>0</v>
      </c>
      <c r="AK157">
        <v>0</v>
      </c>
      <c r="AL157">
        <v>0</v>
      </c>
      <c r="AM157">
        <v>0</v>
      </c>
      <c r="AN157">
        <v>0</v>
      </c>
      <c r="AO157">
        <v>0</v>
      </c>
      <c r="AP157">
        <v>0</v>
      </c>
      <c r="AQ157">
        <v>0</v>
      </c>
      <c r="AR157">
        <v>0</v>
      </c>
      <c r="AS157">
        <v>0</v>
      </c>
      <c r="AT157">
        <v>0</v>
      </c>
      <c r="AU157" t="s">
        <v>191</v>
      </c>
      <c r="AV157" t="s">
        <v>329</v>
      </c>
      <c r="AX157" t="s">
        <v>338</v>
      </c>
      <c r="AY157">
        <v>77494</v>
      </c>
      <c r="AZ157">
        <v>48157673106</v>
      </c>
      <c r="BA157" t="s">
        <v>330</v>
      </c>
      <c r="BB157" t="s">
        <v>285</v>
      </c>
      <c r="BC157">
        <v>160476</v>
      </c>
      <c r="BD157">
        <v>2935</v>
      </c>
      <c r="BE157" t="s">
        <v>287</v>
      </c>
      <c r="BF157" t="s">
        <v>287</v>
      </c>
      <c r="BG157" t="s">
        <v>287</v>
      </c>
    </row>
    <row r="158" spans="1:59" x14ac:dyDescent="0.3">
      <c r="A158">
        <v>512559</v>
      </c>
      <c r="B158">
        <v>18385755</v>
      </c>
      <c r="C158">
        <v>2021</v>
      </c>
      <c r="D158" s="67">
        <v>44401</v>
      </c>
      <c r="E158">
        <v>14</v>
      </c>
      <c r="F158" t="s">
        <v>294</v>
      </c>
      <c r="G158" t="s">
        <v>331</v>
      </c>
      <c r="H158" t="s">
        <v>332</v>
      </c>
      <c r="I158" t="s">
        <v>278</v>
      </c>
      <c r="J158">
        <v>29.73417177</v>
      </c>
      <c r="K158">
        <v>-95.772917620000001</v>
      </c>
      <c r="L158" t="s">
        <v>279</v>
      </c>
      <c r="M158" t="s">
        <v>280</v>
      </c>
      <c r="N158" t="s">
        <v>281</v>
      </c>
      <c r="O158" t="s">
        <v>282</v>
      </c>
      <c r="P158" t="s">
        <v>241</v>
      </c>
      <c r="Q158" t="s">
        <v>204</v>
      </c>
      <c r="R158" t="s">
        <v>297</v>
      </c>
      <c r="S158">
        <v>0</v>
      </c>
      <c r="T158">
        <v>0</v>
      </c>
      <c r="U158">
        <v>0</v>
      </c>
      <c r="V158">
        <v>1</v>
      </c>
      <c r="W158">
        <v>1</v>
      </c>
      <c r="X158">
        <v>1</v>
      </c>
      <c r="Y158">
        <v>0</v>
      </c>
      <c r="Z158">
        <v>0</v>
      </c>
      <c r="AA158">
        <v>0</v>
      </c>
      <c r="AB158">
        <v>0</v>
      </c>
      <c r="AC158">
        <v>1</v>
      </c>
      <c r="AD158">
        <v>1</v>
      </c>
      <c r="AE158">
        <v>1</v>
      </c>
      <c r="AF158">
        <v>0</v>
      </c>
      <c r="AG158">
        <v>0</v>
      </c>
      <c r="AH158">
        <v>0</v>
      </c>
      <c r="AI158">
        <v>0</v>
      </c>
      <c r="AJ158">
        <v>0</v>
      </c>
      <c r="AK158">
        <v>0</v>
      </c>
      <c r="AL158">
        <v>0</v>
      </c>
      <c r="AM158">
        <v>0</v>
      </c>
      <c r="AN158">
        <v>0</v>
      </c>
      <c r="AO158">
        <v>0</v>
      </c>
      <c r="AP158">
        <v>0</v>
      </c>
      <c r="AQ158">
        <v>0</v>
      </c>
      <c r="AR158">
        <v>0</v>
      </c>
      <c r="AS158">
        <v>0</v>
      </c>
      <c r="AT158">
        <v>0</v>
      </c>
      <c r="AU158" t="s">
        <v>191</v>
      </c>
      <c r="AV158" t="s">
        <v>329</v>
      </c>
      <c r="AX158" t="s">
        <v>338</v>
      </c>
      <c r="AY158">
        <v>77494</v>
      </c>
      <c r="AZ158">
        <v>48157673106</v>
      </c>
      <c r="BA158" t="s">
        <v>330</v>
      </c>
      <c r="BB158" t="s">
        <v>285</v>
      </c>
      <c r="BC158">
        <v>160476</v>
      </c>
      <c r="BD158">
        <v>2935</v>
      </c>
      <c r="BE158" t="s">
        <v>287</v>
      </c>
      <c r="BF158" t="s">
        <v>287</v>
      </c>
      <c r="BG158" t="s">
        <v>287</v>
      </c>
    </row>
    <row r="159" spans="1:59" x14ac:dyDescent="0.3">
      <c r="A159">
        <v>514765</v>
      </c>
      <c r="B159">
        <v>18394491</v>
      </c>
      <c r="C159">
        <v>2021</v>
      </c>
      <c r="D159" s="67">
        <v>44406</v>
      </c>
      <c r="E159">
        <v>18</v>
      </c>
      <c r="F159" t="s">
        <v>288</v>
      </c>
      <c r="G159" t="s">
        <v>331</v>
      </c>
      <c r="H159" t="s">
        <v>332</v>
      </c>
      <c r="I159" t="s">
        <v>278</v>
      </c>
      <c r="J159">
        <v>29.735014209999999</v>
      </c>
      <c r="K159">
        <v>-95.77293367</v>
      </c>
      <c r="L159" t="s">
        <v>299</v>
      </c>
      <c r="M159" t="s">
        <v>280</v>
      </c>
      <c r="N159" t="s">
        <v>281</v>
      </c>
      <c r="O159" t="s">
        <v>282</v>
      </c>
      <c r="P159" t="s">
        <v>283</v>
      </c>
      <c r="Q159" t="s">
        <v>204</v>
      </c>
      <c r="R159" t="s">
        <v>297</v>
      </c>
      <c r="S159">
        <v>0</v>
      </c>
      <c r="T159">
        <v>0</v>
      </c>
      <c r="U159">
        <v>0</v>
      </c>
      <c r="V159">
        <v>0</v>
      </c>
      <c r="W159">
        <v>0</v>
      </c>
      <c r="X159">
        <v>3</v>
      </c>
      <c r="Y159">
        <v>0</v>
      </c>
      <c r="Z159">
        <v>0</v>
      </c>
      <c r="AA159">
        <v>0</v>
      </c>
      <c r="AB159">
        <v>0</v>
      </c>
      <c r="AC159">
        <v>0</v>
      </c>
      <c r="AD159">
        <v>3</v>
      </c>
      <c r="AE159">
        <v>0</v>
      </c>
      <c r="AF159">
        <v>0</v>
      </c>
      <c r="AG159">
        <v>0</v>
      </c>
      <c r="AH159">
        <v>0</v>
      </c>
      <c r="AI159">
        <v>0</v>
      </c>
      <c r="AJ159">
        <v>0</v>
      </c>
      <c r="AK159">
        <v>0</v>
      </c>
      <c r="AL159">
        <v>0</v>
      </c>
      <c r="AM159">
        <v>0</v>
      </c>
      <c r="AN159">
        <v>0</v>
      </c>
      <c r="AO159">
        <v>0</v>
      </c>
      <c r="AP159">
        <v>0</v>
      </c>
      <c r="AQ159">
        <v>0</v>
      </c>
      <c r="AR159">
        <v>0</v>
      </c>
      <c r="AS159">
        <v>0</v>
      </c>
      <c r="AT159">
        <v>0</v>
      </c>
      <c r="AU159" t="s">
        <v>191</v>
      </c>
      <c r="AV159" t="s">
        <v>329</v>
      </c>
      <c r="AX159" t="s">
        <v>338</v>
      </c>
      <c r="AY159">
        <v>77494</v>
      </c>
      <c r="AZ159">
        <v>48157673106</v>
      </c>
      <c r="BA159" t="s">
        <v>330</v>
      </c>
      <c r="BB159" t="s">
        <v>285</v>
      </c>
      <c r="BC159">
        <v>160476</v>
      </c>
      <c r="BD159">
        <v>2935</v>
      </c>
      <c r="BE159" t="s">
        <v>287</v>
      </c>
      <c r="BF159" t="s">
        <v>287</v>
      </c>
      <c r="BG159" t="s">
        <v>287</v>
      </c>
    </row>
    <row r="160" spans="1:59" x14ac:dyDescent="0.3">
      <c r="A160">
        <v>514861</v>
      </c>
      <c r="B160">
        <v>18394785</v>
      </c>
      <c r="C160">
        <v>2021</v>
      </c>
      <c r="D160" s="67">
        <v>44397</v>
      </c>
      <c r="E160">
        <v>16</v>
      </c>
      <c r="F160" t="s">
        <v>295</v>
      </c>
      <c r="G160" t="s">
        <v>331</v>
      </c>
      <c r="H160" t="s">
        <v>332</v>
      </c>
      <c r="I160" t="s">
        <v>290</v>
      </c>
      <c r="J160">
        <v>29.743935109999999</v>
      </c>
      <c r="K160">
        <v>-95.773033389999995</v>
      </c>
      <c r="L160" t="s">
        <v>279</v>
      </c>
      <c r="M160" t="s">
        <v>280</v>
      </c>
      <c r="N160" t="s">
        <v>293</v>
      </c>
      <c r="O160" t="s">
        <v>282</v>
      </c>
      <c r="P160" t="s">
        <v>283</v>
      </c>
      <c r="Q160" t="s">
        <v>201</v>
      </c>
      <c r="R160" t="s">
        <v>297</v>
      </c>
      <c r="S160">
        <v>0</v>
      </c>
      <c r="T160">
        <v>0</v>
      </c>
      <c r="U160">
        <v>0</v>
      </c>
      <c r="V160">
        <v>0</v>
      </c>
      <c r="W160">
        <v>0</v>
      </c>
      <c r="X160">
        <v>1</v>
      </c>
      <c r="Y160">
        <v>0</v>
      </c>
      <c r="Z160">
        <v>0</v>
      </c>
      <c r="AA160">
        <v>0</v>
      </c>
      <c r="AB160">
        <v>0</v>
      </c>
      <c r="AC160">
        <v>0</v>
      </c>
      <c r="AD160">
        <v>1</v>
      </c>
      <c r="AE160">
        <v>0</v>
      </c>
      <c r="AF160">
        <v>0</v>
      </c>
      <c r="AG160">
        <v>0</v>
      </c>
      <c r="AH160">
        <v>0</v>
      </c>
      <c r="AI160">
        <v>0</v>
      </c>
      <c r="AJ160">
        <v>0</v>
      </c>
      <c r="AK160">
        <v>0</v>
      </c>
      <c r="AL160">
        <v>0</v>
      </c>
      <c r="AM160">
        <v>0</v>
      </c>
      <c r="AN160">
        <v>0</v>
      </c>
      <c r="AO160">
        <v>0</v>
      </c>
      <c r="AP160">
        <v>0</v>
      </c>
      <c r="AQ160">
        <v>0</v>
      </c>
      <c r="AR160">
        <v>0</v>
      </c>
      <c r="AS160">
        <v>0</v>
      </c>
      <c r="AT160">
        <v>0</v>
      </c>
      <c r="AU160" t="s">
        <v>191</v>
      </c>
      <c r="AV160" t="s">
        <v>329</v>
      </c>
      <c r="AY160">
        <v>77494</v>
      </c>
      <c r="AZ160">
        <v>48157673106</v>
      </c>
      <c r="BA160" t="s">
        <v>330</v>
      </c>
      <c r="BB160" t="s">
        <v>285</v>
      </c>
      <c r="BC160">
        <v>160696</v>
      </c>
      <c r="BD160">
        <v>2935</v>
      </c>
      <c r="BE160" t="s">
        <v>287</v>
      </c>
      <c r="BF160" t="s">
        <v>287</v>
      </c>
      <c r="BG160" t="s">
        <v>287</v>
      </c>
    </row>
    <row r="161" spans="1:59" x14ac:dyDescent="0.3">
      <c r="A161">
        <v>518544</v>
      </c>
      <c r="B161">
        <v>18409973</v>
      </c>
      <c r="C161">
        <v>2021</v>
      </c>
      <c r="D161" s="67">
        <v>44416</v>
      </c>
      <c r="E161">
        <v>14</v>
      </c>
      <c r="F161" t="s">
        <v>289</v>
      </c>
      <c r="G161" t="s">
        <v>331</v>
      </c>
      <c r="H161" t="s">
        <v>332</v>
      </c>
      <c r="I161" t="s">
        <v>278</v>
      </c>
      <c r="J161">
        <v>29.733625929999999</v>
      </c>
      <c r="K161">
        <v>-95.772908990000005</v>
      </c>
      <c r="L161" t="s">
        <v>279</v>
      </c>
      <c r="M161" t="s">
        <v>280</v>
      </c>
      <c r="N161" t="s">
        <v>281</v>
      </c>
      <c r="O161" t="s">
        <v>282</v>
      </c>
      <c r="P161" t="s">
        <v>309</v>
      </c>
      <c r="Q161" t="s">
        <v>204</v>
      </c>
      <c r="R161" t="s">
        <v>297</v>
      </c>
      <c r="S161">
        <v>0</v>
      </c>
      <c r="T161">
        <v>1</v>
      </c>
      <c r="U161">
        <v>0</v>
      </c>
      <c r="V161">
        <v>4</v>
      </c>
      <c r="W161">
        <v>5</v>
      </c>
      <c r="X161">
        <v>2</v>
      </c>
      <c r="Y161">
        <v>0</v>
      </c>
      <c r="Z161">
        <v>0</v>
      </c>
      <c r="AA161">
        <v>1</v>
      </c>
      <c r="AB161">
        <v>0</v>
      </c>
      <c r="AC161">
        <v>4</v>
      </c>
      <c r="AD161">
        <v>2</v>
      </c>
      <c r="AE161">
        <v>5</v>
      </c>
      <c r="AF161">
        <v>0</v>
      </c>
      <c r="AG161">
        <v>0</v>
      </c>
      <c r="AH161">
        <v>0</v>
      </c>
      <c r="AI161">
        <v>0</v>
      </c>
      <c r="AJ161">
        <v>0</v>
      </c>
      <c r="AK161">
        <v>0</v>
      </c>
      <c r="AL161">
        <v>0</v>
      </c>
      <c r="AM161">
        <v>0</v>
      </c>
      <c r="AN161">
        <v>0</v>
      </c>
      <c r="AO161">
        <v>0</v>
      </c>
      <c r="AP161">
        <v>0</v>
      </c>
      <c r="AQ161">
        <v>0</v>
      </c>
      <c r="AR161">
        <v>0</v>
      </c>
      <c r="AS161">
        <v>0</v>
      </c>
      <c r="AT161">
        <v>0</v>
      </c>
      <c r="AU161" t="s">
        <v>191</v>
      </c>
      <c r="AV161" t="s">
        <v>329</v>
      </c>
      <c r="AX161" t="s">
        <v>338</v>
      </c>
      <c r="AY161">
        <v>77494</v>
      </c>
      <c r="AZ161">
        <v>48157673106</v>
      </c>
      <c r="BA161" t="s">
        <v>330</v>
      </c>
      <c r="BB161" t="s">
        <v>285</v>
      </c>
      <c r="BC161">
        <v>160476</v>
      </c>
      <c r="BD161">
        <v>2935</v>
      </c>
      <c r="BE161" t="s">
        <v>287</v>
      </c>
      <c r="BF161" t="s">
        <v>287</v>
      </c>
      <c r="BG161" t="s">
        <v>287</v>
      </c>
    </row>
    <row r="162" spans="1:59" x14ac:dyDescent="0.3">
      <c r="A162">
        <v>519382</v>
      </c>
      <c r="B162">
        <v>18413595</v>
      </c>
      <c r="C162">
        <v>2021</v>
      </c>
      <c r="D162" s="67">
        <v>44386</v>
      </c>
      <c r="E162">
        <v>13</v>
      </c>
      <c r="F162" t="s">
        <v>316</v>
      </c>
      <c r="G162" t="s">
        <v>331</v>
      </c>
      <c r="H162" t="s">
        <v>332</v>
      </c>
      <c r="I162" t="s">
        <v>296</v>
      </c>
      <c r="J162">
        <v>29.733569299999999</v>
      </c>
      <c r="K162">
        <v>-95.772908650000005</v>
      </c>
      <c r="L162" t="s">
        <v>304</v>
      </c>
      <c r="M162" t="s">
        <v>280</v>
      </c>
      <c r="N162" t="s">
        <v>281</v>
      </c>
      <c r="O162" t="s">
        <v>282</v>
      </c>
      <c r="P162" t="s">
        <v>283</v>
      </c>
      <c r="Q162" t="s">
        <v>203</v>
      </c>
      <c r="R162" t="s">
        <v>284</v>
      </c>
      <c r="S162">
        <v>0</v>
      </c>
      <c r="T162">
        <v>0</v>
      </c>
      <c r="U162">
        <v>0</v>
      </c>
      <c r="V162">
        <v>0</v>
      </c>
      <c r="W162">
        <v>0</v>
      </c>
      <c r="X162">
        <v>3</v>
      </c>
      <c r="Y162">
        <v>0</v>
      </c>
      <c r="Z162">
        <v>0</v>
      </c>
      <c r="AA162">
        <v>0</v>
      </c>
      <c r="AB162">
        <v>0</v>
      </c>
      <c r="AC162">
        <v>0</v>
      </c>
      <c r="AD162">
        <v>3</v>
      </c>
      <c r="AE162">
        <v>0</v>
      </c>
      <c r="AF162">
        <v>0</v>
      </c>
      <c r="AG162">
        <v>0</v>
      </c>
      <c r="AH162">
        <v>0</v>
      </c>
      <c r="AI162">
        <v>0</v>
      </c>
      <c r="AJ162">
        <v>0</v>
      </c>
      <c r="AK162">
        <v>0</v>
      </c>
      <c r="AL162">
        <v>0</v>
      </c>
      <c r="AM162">
        <v>0</v>
      </c>
      <c r="AN162">
        <v>0</v>
      </c>
      <c r="AO162">
        <v>0</v>
      </c>
      <c r="AP162">
        <v>0</v>
      </c>
      <c r="AQ162">
        <v>0</v>
      </c>
      <c r="AR162">
        <v>0</v>
      </c>
      <c r="AS162">
        <v>0</v>
      </c>
      <c r="AT162">
        <v>0</v>
      </c>
      <c r="AU162" t="s">
        <v>191</v>
      </c>
      <c r="AV162" t="s">
        <v>329</v>
      </c>
      <c r="AX162" t="s">
        <v>338</v>
      </c>
      <c r="AY162">
        <v>77494</v>
      </c>
      <c r="AZ162">
        <v>48157673106</v>
      </c>
      <c r="BA162" t="s">
        <v>330</v>
      </c>
      <c r="BB162" t="s">
        <v>285</v>
      </c>
      <c r="BC162">
        <v>160476</v>
      </c>
      <c r="BD162">
        <v>2935</v>
      </c>
      <c r="BE162" t="s">
        <v>287</v>
      </c>
      <c r="BF162" t="s">
        <v>287</v>
      </c>
      <c r="BG162" t="s">
        <v>287</v>
      </c>
    </row>
    <row r="163" spans="1:59" x14ac:dyDescent="0.3">
      <c r="A163">
        <v>523876</v>
      </c>
      <c r="B163">
        <v>18431950</v>
      </c>
      <c r="C163">
        <v>2021</v>
      </c>
      <c r="D163" s="67">
        <v>44429</v>
      </c>
      <c r="E163">
        <v>11</v>
      </c>
      <c r="F163" t="s">
        <v>294</v>
      </c>
      <c r="G163" t="s">
        <v>331</v>
      </c>
      <c r="H163" t="s">
        <v>332</v>
      </c>
      <c r="I163" t="s">
        <v>278</v>
      </c>
      <c r="J163">
        <v>29.736698390000001</v>
      </c>
      <c r="K163">
        <v>-95.772947799999997</v>
      </c>
      <c r="L163" t="s">
        <v>279</v>
      </c>
      <c r="M163" t="s">
        <v>280</v>
      </c>
      <c r="N163" t="s">
        <v>281</v>
      </c>
      <c r="O163" t="s">
        <v>282</v>
      </c>
      <c r="P163" t="s">
        <v>283</v>
      </c>
      <c r="Q163" t="s">
        <v>204</v>
      </c>
      <c r="R163" t="s">
        <v>297</v>
      </c>
      <c r="S163">
        <v>0</v>
      </c>
      <c r="T163">
        <v>0</v>
      </c>
      <c r="U163">
        <v>0</v>
      </c>
      <c r="V163">
        <v>0</v>
      </c>
      <c r="W163">
        <v>0</v>
      </c>
      <c r="X163">
        <v>4</v>
      </c>
      <c r="Y163">
        <v>0</v>
      </c>
      <c r="Z163">
        <v>0</v>
      </c>
      <c r="AA163">
        <v>0</v>
      </c>
      <c r="AB163">
        <v>0</v>
      </c>
      <c r="AC163">
        <v>0</v>
      </c>
      <c r="AD163">
        <v>4</v>
      </c>
      <c r="AE163">
        <v>0</v>
      </c>
      <c r="AF163">
        <v>0</v>
      </c>
      <c r="AG163">
        <v>0</v>
      </c>
      <c r="AH163">
        <v>0</v>
      </c>
      <c r="AI163">
        <v>0</v>
      </c>
      <c r="AJ163">
        <v>0</v>
      </c>
      <c r="AK163">
        <v>0</v>
      </c>
      <c r="AL163">
        <v>0</v>
      </c>
      <c r="AM163">
        <v>0</v>
      </c>
      <c r="AN163">
        <v>0</v>
      </c>
      <c r="AO163">
        <v>0</v>
      </c>
      <c r="AP163">
        <v>0</v>
      </c>
      <c r="AQ163">
        <v>0</v>
      </c>
      <c r="AR163">
        <v>0</v>
      </c>
      <c r="AS163">
        <v>0</v>
      </c>
      <c r="AT163">
        <v>0</v>
      </c>
      <c r="AU163" t="s">
        <v>191</v>
      </c>
      <c r="AV163" t="s">
        <v>329</v>
      </c>
      <c r="AX163" t="s">
        <v>338</v>
      </c>
      <c r="AY163">
        <v>77494</v>
      </c>
      <c r="AZ163">
        <v>48157673106</v>
      </c>
      <c r="BA163" t="s">
        <v>330</v>
      </c>
      <c r="BB163" t="s">
        <v>285</v>
      </c>
      <c r="BC163">
        <v>160476</v>
      </c>
      <c r="BD163">
        <v>2935</v>
      </c>
      <c r="BE163" t="s">
        <v>287</v>
      </c>
      <c r="BF163" t="s">
        <v>287</v>
      </c>
      <c r="BG163" t="s">
        <v>287</v>
      </c>
    </row>
    <row r="164" spans="1:59" x14ac:dyDescent="0.3">
      <c r="A164">
        <v>524532</v>
      </c>
      <c r="B164">
        <v>18435122</v>
      </c>
      <c r="C164">
        <v>2021</v>
      </c>
      <c r="D164" s="67">
        <v>44431</v>
      </c>
      <c r="E164">
        <v>17</v>
      </c>
      <c r="F164" t="s">
        <v>303</v>
      </c>
      <c r="G164" t="s">
        <v>331</v>
      </c>
      <c r="H164" t="s">
        <v>332</v>
      </c>
      <c r="I164" t="s">
        <v>278</v>
      </c>
      <c r="J164">
        <v>29.734175659999998</v>
      </c>
      <c r="K164">
        <v>-95.77291769</v>
      </c>
      <c r="L164" t="s">
        <v>279</v>
      </c>
      <c r="M164" t="s">
        <v>280</v>
      </c>
      <c r="N164" t="s">
        <v>281</v>
      </c>
      <c r="O164" t="s">
        <v>282</v>
      </c>
      <c r="P164" t="s">
        <v>317</v>
      </c>
      <c r="Q164" t="s">
        <v>204</v>
      </c>
      <c r="R164" t="s">
        <v>297</v>
      </c>
      <c r="S164">
        <v>0</v>
      </c>
      <c r="T164">
        <v>0</v>
      </c>
      <c r="U164">
        <v>1</v>
      </c>
      <c r="V164">
        <v>0</v>
      </c>
      <c r="W164">
        <v>1</v>
      </c>
      <c r="X164">
        <v>2</v>
      </c>
      <c r="Y164">
        <v>0</v>
      </c>
      <c r="Z164">
        <v>0</v>
      </c>
      <c r="AA164">
        <v>0</v>
      </c>
      <c r="AB164">
        <v>1</v>
      </c>
      <c r="AC164">
        <v>0</v>
      </c>
      <c r="AD164">
        <v>2</v>
      </c>
      <c r="AE164">
        <v>1</v>
      </c>
      <c r="AF164">
        <v>0</v>
      </c>
      <c r="AG164">
        <v>0</v>
      </c>
      <c r="AH164">
        <v>0</v>
      </c>
      <c r="AI164">
        <v>0</v>
      </c>
      <c r="AJ164">
        <v>0</v>
      </c>
      <c r="AK164">
        <v>0</v>
      </c>
      <c r="AL164">
        <v>0</v>
      </c>
      <c r="AM164">
        <v>0</v>
      </c>
      <c r="AN164">
        <v>0</v>
      </c>
      <c r="AO164">
        <v>0</v>
      </c>
      <c r="AP164">
        <v>0</v>
      </c>
      <c r="AQ164">
        <v>0</v>
      </c>
      <c r="AR164">
        <v>0</v>
      </c>
      <c r="AS164">
        <v>0</v>
      </c>
      <c r="AT164">
        <v>0</v>
      </c>
      <c r="AU164" t="s">
        <v>191</v>
      </c>
      <c r="AV164" t="s">
        <v>329</v>
      </c>
      <c r="AX164" t="s">
        <v>338</v>
      </c>
      <c r="AY164">
        <v>77494</v>
      </c>
      <c r="AZ164">
        <v>48157673106</v>
      </c>
      <c r="BA164" t="s">
        <v>330</v>
      </c>
      <c r="BB164" t="s">
        <v>285</v>
      </c>
      <c r="BC164">
        <v>160476</v>
      </c>
      <c r="BD164">
        <v>2935</v>
      </c>
      <c r="BE164" t="s">
        <v>287</v>
      </c>
      <c r="BF164" t="s">
        <v>287</v>
      </c>
      <c r="BG164" t="s">
        <v>287</v>
      </c>
    </row>
    <row r="165" spans="1:59" x14ac:dyDescent="0.3">
      <c r="A165">
        <v>530109</v>
      </c>
      <c r="B165">
        <v>18457018</v>
      </c>
      <c r="C165">
        <v>2021</v>
      </c>
      <c r="D165" s="67">
        <v>44443</v>
      </c>
      <c r="E165">
        <v>14</v>
      </c>
      <c r="F165" t="s">
        <v>294</v>
      </c>
      <c r="G165" t="s">
        <v>331</v>
      </c>
      <c r="H165" t="s">
        <v>332</v>
      </c>
      <c r="I165" t="s">
        <v>290</v>
      </c>
      <c r="J165">
        <v>29.74004412</v>
      </c>
      <c r="K165">
        <v>-95.772985270000007</v>
      </c>
      <c r="L165" t="s">
        <v>279</v>
      </c>
      <c r="M165" t="s">
        <v>280</v>
      </c>
      <c r="N165" t="s">
        <v>281</v>
      </c>
      <c r="O165" t="s">
        <v>282</v>
      </c>
      <c r="P165" t="s">
        <v>241</v>
      </c>
      <c r="Q165" t="s">
        <v>204</v>
      </c>
      <c r="R165" t="s">
        <v>297</v>
      </c>
      <c r="S165">
        <v>0</v>
      </c>
      <c r="T165">
        <v>0</v>
      </c>
      <c r="U165">
        <v>0</v>
      </c>
      <c r="V165">
        <v>1</v>
      </c>
      <c r="W165">
        <v>1</v>
      </c>
      <c r="X165">
        <v>4</v>
      </c>
      <c r="Y165">
        <v>0</v>
      </c>
      <c r="Z165">
        <v>0</v>
      </c>
      <c r="AA165">
        <v>0</v>
      </c>
      <c r="AB165">
        <v>0</v>
      </c>
      <c r="AC165">
        <v>1</v>
      </c>
      <c r="AD165">
        <v>4</v>
      </c>
      <c r="AE165">
        <v>1</v>
      </c>
      <c r="AF165">
        <v>0</v>
      </c>
      <c r="AG165">
        <v>0</v>
      </c>
      <c r="AH165">
        <v>0</v>
      </c>
      <c r="AI165">
        <v>0</v>
      </c>
      <c r="AJ165">
        <v>0</v>
      </c>
      <c r="AK165">
        <v>0</v>
      </c>
      <c r="AL165">
        <v>0</v>
      </c>
      <c r="AM165">
        <v>0</v>
      </c>
      <c r="AN165">
        <v>0</v>
      </c>
      <c r="AO165">
        <v>0</v>
      </c>
      <c r="AP165">
        <v>0</v>
      </c>
      <c r="AQ165">
        <v>0</v>
      </c>
      <c r="AR165">
        <v>0</v>
      </c>
      <c r="AS165">
        <v>0</v>
      </c>
      <c r="AT165">
        <v>0</v>
      </c>
      <c r="AU165" t="s">
        <v>191</v>
      </c>
      <c r="AV165" t="s">
        <v>329</v>
      </c>
      <c r="AX165" t="s">
        <v>338</v>
      </c>
      <c r="AY165">
        <v>77494</v>
      </c>
      <c r="AZ165">
        <v>48157673106</v>
      </c>
      <c r="BA165" t="s">
        <v>330</v>
      </c>
      <c r="BB165" t="s">
        <v>285</v>
      </c>
      <c r="BC165">
        <v>160696</v>
      </c>
      <c r="BD165">
        <v>2935</v>
      </c>
      <c r="BE165" t="s">
        <v>287</v>
      </c>
      <c r="BF165" t="s">
        <v>287</v>
      </c>
      <c r="BG165" t="s">
        <v>287</v>
      </c>
    </row>
    <row r="166" spans="1:59" x14ac:dyDescent="0.3">
      <c r="A166">
        <v>533331</v>
      </c>
      <c r="B166">
        <v>18469099</v>
      </c>
      <c r="C166">
        <v>2021</v>
      </c>
      <c r="D166" s="67">
        <v>44433</v>
      </c>
      <c r="E166">
        <v>18</v>
      </c>
      <c r="F166" t="s">
        <v>276</v>
      </c>
      <c r="G166" t="s">
        <v>331</v>
      </c>
      <c r="H166" t="s">
        <v>332</v>
      </c>
      <c r="I166" t="s">
        <v>290</v>
      </c>
      <c r="J166">
        <v>29.734733819999999</v>
      </c>
      <c r="K166">
        <v>-95.772928329999999</v>
      </c>
      <c r="L166" t="s">
        <v>279</v>
      </c>
      <c r="M166" t="s">
        <v>280</v>
      </c>
      <c r="N166" t="s">
        <v>281</v>
      </c>
      <c r="O166" t="s">
        <v>282</v>
      </c>
      <c r="P166" t="s">
        <v>317</v>
      </c>
      <c r="Q166" t="s">
        <v>204</v>
      </c>
      <c r="R166" t="s">
        <v>297</v>
      </c>
      <c r="S166">
        <v>0</v>
      </c>
      <c r="T166">
        <v>0</v>
      </c>
      <c r="U166">
        <v>1</v>
      </c>
      <c r="V166">
        <v>0</v>
      </c>
      <c r="W166">
        <v>1</v>
      </c>
      <c r="X166">
        <v>4</v>
      </c>
      <c r="Y166">
        <v>0</v>
      </c>
      <c r="Z166">
        <v>0</v>
      </c>
      <c r="AA166">
        <v>0</v>
      </c>
      <c r="AB166">
        <v>1</v>
      </c>
      <c r="AC166">
        <v>0</v>
      </c>
      <c r="AD166">
        <v>4</v>
      </c>
      <c r="AE166">
        <v>1</v>
      </c>
      <c r="AF166">
        <v>0</v>
      </c>
      <c r="AG166">
        <v>0</v>
      </c>
      <c r="AH166">
        <v>0</v>
      </c>
      <c r="AI166">
        <v>0</v>
      </c>
      <c r="AJ166">
        <v>0</v>
      </c>
      <c r="AK166">
        <v>0</v>
      </c>
      <c r="AL166">
        <v>0</v>
      </c>
      <c r="AM166">
        <v>0</v>
      </c>
      <c r="AN166">
        <v>0</v>
      </c>
      <c r="AO166">
        <v>0</v>
      </c>
      <c r="AP166">
        <v>0</v>
      </c>
      <c r="AQ166">
        <v>0</v>
      </c>
      <c r="AR166">
        <v>0</v>
      </c>
      <c r="AS166">
        <v>0</v>
      </c>
      <c r="AT166">
        <v>0</v>
      </c>
      <c r="AU166" t="s">
        <v>191</v>
      </c>
      <c r="AV166" t="s">
        <v>329</v>
      </c>
      <c r="AX166" t="s">
        <v>338</v>
      </c>
      <c r="AY166">
        <v>77494</v>
      </c>
      <c r="AZ166">
        <v>48157673106</v>
      </c>
      <c r="BA166" t="s">
        <v>330</v>
      </c>
      <c r="BB166" t="s">
        <v>285</v>
      </c>
      <c r="BC166">
        <v>160476</v>
      </c>
      <c r="BD166">
        <v>2935</v>
      </c>
      <c r="BE166" t="s">
        <v>287</v>
      </c>
      <c r="BF166" t="s">
        <v>287</v>
      </c>
      <c r="BG166" t="s">
        <v>287</v>
      </c>
    </row>
    <row r="167" spans="1:59" x14ac:dyDescent="0.3">
      <c r="A167">
        <v>540396</v>
      </c>
      <c r="B167">
        <v>18497976</v>
      </c>
      <c r="C167">
        <v>2021</v>
      </c>
      <c r="D167" s="67">
        <v>44459</v>
      </c>
      <c r="E167">
        <v>17</v>
      </c>
      <c r="F167" t="s">
        <v>303</v>
      </c>
      <c r="G167" t="s">
        <v>331</v>
      </c>
      <c r="H167" t="s">
        <v>332</v>
      </c>
      <c r="I167" t="s">
        <v>278</v>
      </c>
      <c r="J167">
        <v>29.734634839999998</v>
      </c>
      <c r="K167">
        <v>-95.772926440000006</v>
      </c>
      <c r="L167" t="s">
        <v>279</v>
      </c>
      <c r="M167" t="s">
        <v>280</v>
      </c>
      <c r="N167" t="s">
        <v>281</v>
      </c>
      <c r="O167" t="s">
        <v>282</v>
      </c>
      <c r="P167" t="s">
        <v>283</v>
      </c>
      <c r="Q167" t="s">
        <v>204</v>
      </c>
      <c r="R167" t="s">
        <v>297</v>
      </c>
      <c r="S167">
        <v>0</v>
      </c>
      <c r="T167">
        <v>0</v>
      </c>
      <c r="U167">
        <v>0</v>
      </c>
      <c r="V167">
        <v>0</v>
      </c>
      <c r="W167">
        <v>0</v>
      </c>
      <c r="X167">
        <v>4</v>
      </c>
      <c r="Y167">
        <v>0</v>
      </c>
      <c r="Z167">
        <v>0</v>
      </c>
      <c r="AA167">
        <v>0</v>
      </c>
      <c r="AB167">
        <v>0</v>
      </c>
      <c r="AC167">
        <v>0</v>
      </c>
      <c r="AD167">
        <v>4</v>
      </c>
      <c r="AE167">
        <v>0</v>
      </c>
      <c r="AF167">
        <v>0</v>
      </c>
      <c r="AG167">
        <v>0</v>
      </c>
      <c r="AH167">
        <v>0</v>
      </c>
      <c r="AI167">
        <v>0</v>
      </c>
      <c r="AJ167">
        <v>0</v>
      </c>
      <c r="AK167">
        <v>0</v>
      </c>
      <c r="AL167">
        <v>0</v>
      </c>
      <c r="AM167">
        <v>0</v>
      </c>
      <c r="AN167">
        <v>0</v>
      </c>
      <c r="AO167">
        <v>0</v>
      </c>
      <c r="AP167">
        <v>0</v>
      </c>
      <c r="AQ167">
        <v>0</v>
      </c>
      <c r="AR167">
        <v>0</v>
      </c>
      <c r="AS167">
        <v>0</v>
      </c>
      <c r="AT167">
        <v>0</v>
      </c>
      <c r="AU167" t="s">
        <v>191</v>
      </c>
      <c r="AV167" t="s">
        <v>329</v>
      </c>
      <c r="AX167" t="s">
        <v>338</v>
      </c>
      <c r="AY167">
        <v>77494</v>
      </c>
      <c r="AZ167">
        <v>48157673106</v>
      </c>
      <c r="BA167" t="s">
        <v>330</v>
      </c>
      <c r="BB167" t="s">
        <v>285</v>
      </c>
      <c r="BC167">
        <v>160476</v>
      </c>
      <c r="BD167">
        <v>2935</v>
      </c>
      <c r="BE167" t="s">
        <v>287</v>
      </c>
      <c r="BF167" t="s">
        <v>287</v>
      </c>
      <c r="BG167" t="s">
        <v>287</v>
      </c>
    </row>
    <row r="168" spans="1:59" x14ac:dyDescent="0.3">
      <c r="A168">
        <v>544385</v>
      </c>
      <c r="B168">
        <v>18513794</v>
      </c>
      <c r="C168">
        <v>2021</v>
      </c>
      <c r="D168" s="67">
        <v>44463</v>
      </c>
      <c r="E168">
        <v>13</v>
      </c>
      <c r="F168" t="s">
        <v>316</v>
      </c>
      <c r="G168" t="s">
        <v>331</v>
      </c>
      <c r="H168" t="s">
        <v>332</v>
      </c>
      <c r="I168" t="s">
        <v>278</v>
      </c>
      <c r="J168">
        <v>29.74155348</v>
      </c>
      <c r="K168">
        <v>-95.773004119999996</v>
      </c>
      <c r="L168" t="s">
        <v>279</v>
      </c>
      <c r="M168" t="s">
        <v>280</v>
      </c>
      <c r="N168" t="s">
        <v>281</v>
      </c>
      <c r="O168" t="s">
        <v>282</v>
      </c>
      <c r="P168" t="s">
        <v>317</v>
      </c>
      <c r="Q168" t="s">
        <v>204</v>
      </c>
      <c r="R168" t="s">
        <v>297</v>
      </c>
      <c r="S168">
        <v>0</v>
      </c>
      <c r="T168">
        <v>0</v>
      </c>
      <c r="U168">
        <v>1</v>
      </c>
      <c r="V168">
        <v>0</v>
      </c>
      <c r="W168">
        <v>1</v>
      </c>
      <c r="X168">
        <v>2</v>
      </c>
      <c r="Y168">
        <v>0</v>
      </c>
      <c r="Z168">
        <v>0</v>
      </c>
      <c r="AA168">
        <v>0</v>
      </c>
      <c r="AB168">
        <v>1</v>
      </c>
      <c r="AC168">
        <v>0</v>
      </c>
      <c r="AD168">
        <v>2</v>
      </c>
      <c r="AE168">
        <v>1</v>
      </c>
      <c r="AF168">
        <v>0</v>
      </c>
      <c r="AG168">
        <v>0</v>
      </c>
      <c r="AH168">
        <v>0</v>
      </c>
      <c r="AI168">
        <v>0</v>
      </c>
      <c r="AJ168">
        <v>0</v>
      </c>
      <c r="AK168">
        <v>0</v>
      </c>
      <c r="AL168">
        <v>0</v>
      </c>
      <c r="AM168">
        <v>0</v>
      </c>
      <c r="AN168">
        <v>0</v>
      </c>
      <c r="AO168">
        <v>0</v>
      </c>
      <c r="AP168">
        <v>0</v>
      </c>
      <c r="AQ168">
        <v>0</v>
      </c>
      <c r="AR168">
        <v>0</v>
      </c>
      <c r="AS168">
        <v>0</v>
      </c>
      <c r="AT168">
        <v>0</v>
      </c>
      <c r="AU168" t="s">
        <v>191</v>
      </c>
      <c r="AV168" t="s">
        <v>329</v>
      </c>
      <c r="AX168" t="s">
        <v>338</v>
      </c>
      <c r="AY168">
        <v>77494</v>
      </c>
      <c r="AZ168">
        <v>48157673106</v>
      </c>
      <c r="BA168" t="s">
        <v>330</v>
      </c>
      <c r="BB168" t="s">
        <v>285</v>
      </c>
      <c r="BC168">
        <v>160696</v>
      </c>
      <c r="BD168">
        <v>2935</v>
      </c>
      <c r="BE168" t="s">
        <v>287</v>
      </c>
      <c r="BF168" t="s">
        <v>287</v>
      </c>
      <c r="BG168" t="s">
        <v>287</v>
      </c>
    </row>
    <row r="169" spans="1:59" x14ac:dyDescent="0.3">
      <c r="A169">
        <v>552117</v>
      </c>
      <c r="B169">
        <v>18543689</v>
      </c>
      <c r="C169">
        <v>2021</v>
      </c>
      <c r="D169" s="67">
        <v>44490</v>
      </c>
      <c r="E169">
        <v>14</v>
      </c>
      <c r="F169" t="s">
        <v>288</v>
      </c>
      <c r="G169" t="s">
        <v>331</v>
      </c>
      <c r="H169" t="s">
        <v>332</v>
      </c>
      <c r="I169" t="s">
        <v>290</v>
      </c>
      <c r="J169">
        <v>29.743194129999999</v>
      </c>
      <c r="K169">
        <v>-95.773029379999997</v>
      </c>
      <c r="L169" t="s">
        <v>299</v>
      </c>
      <c r="M169" t="s">
        <v>280</v>
      </c>
      <c r="N169" t="s">
        <v>281</v>
      </c>
      <c r="O169" t="s">
        <v>282</v>
      </c>
      <c r="P169" t="s">
        <v>309</v>
      </c>
      <c r="Q169" t="s">
        <v>204</v>
      </c>
      <c r="R169" t="s">
        <v>297</v>
      </c>
      <c r="S169">
        <v>0</v>
      </c>
      <c r="T169">
        <v>1</v>
      </c>
      <c r="U169">
        <v>2</v>
      </c>
      <c r="V169">
        <v>0</v>
      </c>
      <c r="W169">
        <v>3</v>
      </c>
      <c r="X169">
        <v>0</v>
      </c>
      <c r="Y169">
        <v>0</v>
      </c>
      <c r="Z169">
        <v>0</v>
      </c>
      <c r="AA169">
        <v>1</v>
      </c>
      <c r="AB169">
        <v>2</v>
      </c>
      <c r="AC169">
        <v>0</v>
      </c>
      <c r="AD169">
        <v>0</v>
      </c>
      <c r="AE169">
        <v>3</v>
      </c>
      <c r="AF169">
        <v>0</v>
      </c>
      <c r="AG169">
        <v>0</v>
      </c>
      <c r="AH169">
        <v>0</v>
      </c>
      <c r="AI169">
        <v>0</v>
      </c>
      <c r="AJ169">
        <v>0</v>
      </c>
      <c r="AK169">
        <v>0</v>
      </c>
      <c r="AL169">
        <v>0</v>
      </c>
      <c r="AM169">
        <v>0</v>
      </c>
      <c r="AN169">
        <v>0</v>
      </c>
      <c r="AO169">
        <v>0</v>
      </c>
      <c r="AP169">
        <v>0</v>
      </c>
      <c r="AQ169">
        <v>0</v>
      </c>
      <c r="AR169">
        <v>0</v>
      </c>
      <c r="AS169">
        <v>0</v>
      </c>
      <c r="AT169">
        <v>0</v>
      </c>
      <c r="AU169" t="s">
        <v>191</v>
      </c>
      <c r="AV169" t="s">
        <v>329</v>
      </c>
      <c r="AX169" t="s">
        <v>338</v>
      </c>
      <c r="AY169">
        <v>77494</v>
      </c>
      <c r="AZ169">
        <v>48157673106</v>
      </c>
      <c r="BA169" t="s">
        <v>330</v>
      </c>
      <c r="BB169" t="s">
        <v>285</v>
      </c>
      <c r="BC169">
        <v>160696</v>
      </c>
      <c r="BD169">
        <v>2935</v>
      </c>
      <c r="BE169" t="s">
        <v>287</v>
      </c>
      <c r="BF169" t="s">
        <v>287</v>
      </c>
      <c r="BG169" t="s">
        <v>287</v>
      </c>
    </row>
    <row r="170" spans="1:59" x14ac:dyDescent="0.3">
      <c r="A170">
        <v>554617</v>
      </c>
      <c r="B170">
        <v>18553951</v>
      </c>
      <c r="C170">
        <v>2021</v>
      </c>
      <c r="D170" s="67">
        <v>44495</v>
      </c>
      <c r="E170">
        <v>8</v>
      </c>
      <c r="F170" t="s">
        <v>295</v>
      </c>
      <c r="G170" t="s">
        <v>331</v>
      </c>
      <c r="H170" t="s">
        <v>332</v>
      </c>
      <c r="I170" t="s">
        <v>290</v>
      </c>
      <c r="J170">
        <v>29.740818950000001</v>
      </c>
      <c r="K170">
        <v>-95.772994490000002</v>
      </c>
      <c r="L170" t="s">
        <v>279</v>
      </c>
      <c r="M170" t="s">
        <v>280</v>
      </c>
      <c r="N170" t="s">
        <v>281</v>
      </c>
      <c r="O170" t="s">
        <v>282</v>
      </c>
      <c r="P170" t="s">
        <v>241</v>
      </c>
      <c r="Q170" t="s">
        <v>204</v>
      </c>
      <c r="R170" t="s">
        <v>297</v>
      </c>
      <c r="S170">
        <v>0</v>
      </c>
      <c r="T170">
        <v>0</v>
      </c>
      <c r="U170">
        <v>0</v>
      </c>
      <c r="V170">
        <v>1</v>
      </c>
      <c r="W170">
        <v>1</v>
      </c>
      <c r="X170">
        <v>4</v>
      </c>
      <c r="Y170">
        <v>0</v>
      </c>
      <c r="Z170">
        <v>0</v>
      </c>
      <c r="AA170">
        <v>0</v>
      </c>
      <c r="AB170">
        <v>0</v>
      </c>
      <c r="AC170">
        <v>1</v>
      </c>
      <c r="AD170">
        <v>4</v>
      </c>
      <c r="AE170">
        <v>1</v>
      </c>
      <c r="AF170">
        <v>0</v>
      </c>
      <c r="AG170">
        <v>0</v>
      </c>
      <c r="AH170">
        <v>0</v>
      </c>
      <c r="AI170">
        <v>0</v>
      </c>
      <c r="AJ170">
        <v>0</v>
      </c>
      <c r="AK170">
        <v>0</v>
      </c>
      <c r="AL170">
        <v>0</v>
      </c>
      <c r="AM170">
        <v>0</v>
      </c>
      <c r="AN170">
        <v>0</v>
      </c>
      <c r="AO170">
        <v>0</v>
      </c>
      <c r="AP170">
        <v>0</v>
      </c>
      <c r="AQ170">
        <v>0</v>
      </c>
      <c r="AR170">
        <v>0</v>
      </c>
      <c r="AS170">
        <v>0</v>
      </c>
      <c r="AT170">
        <v>0</v>
      </c>
      <c r="AU170" t="s">
        <v>191</v>
      </c>
      <c r="AV170" t="s">
        <v>329</v>
      </c>
      <c r="AX170" t="s">
        <v>338</v>
      </c>
      <c r="AY170">
        <v>77494</v>
      </c>
      <c r="AZ170">
        <v>48157673106</v>
      </c>
      <c r="BA170" t="s">
        <v>330</v>
      </c>
      <c r="BB170" t="s">
        <v>285</v>
      </c>
      <c r="BC170">
        <v>160696</v>
      </c>
      <c r="BD170">
        <v>2935</v>
      </c>
      <c r="BE170" t="s">
        <v>287</v>
      </c>
      <c r="BF170" t="s">
        <v>287</v>
      </c>
      <c r="BG170" t="s">
        <v>287</v>
      </c>
    </row>
    <row r="171" spans="1:59" x14ac:dyDescent="0.3">
      <c r="A171">
        <v>556579</v>
      </c>
      <c r="B171">
        <v>18561469</v>
      </c>
      <c r="C171">
        <v>2021</v>
      </c>
      <c r="D171" s="67">
        <v>44494</v>
      </c>
      <c r="E171">
        <v>17</v>
      </c>
      <c r="F171" t="s">
        <v>303</v>
      </c>
      <c r="G171" t="s">
        <v>331</v>
      </c>
      <c r="H171" t="s">
        <v>332</v>
      </c>
      <c r="I171" t="s">
        <v>278</v>
      </c>
      <c r="J171">
        <v>29.740237700000002</v>
      </c>
      <c r="K171">
        <v>-95.772987540000003</v>
      </c>
      <c r="L171" t="s">
        <v>279</v>
      </c>
      <c r="M171" t="s">
        <v>280</v>
      </c>
      <c r="N171" t="s">
        <v>281</v>
      </c>
      <c r="O171" t="s">
        <v>282</v>
      </c>
      <c r="P171" t="s">
        <v>283</v>
      </c>
      <c r="Q171" t="s">
        <v>204</v>
      </c>
      <c r="R171" t="s">
        <v>297</v>
      </c>
      <c r="S171">
        <v>0</v>
      </c>
      <c r="T171">
        <v>0</v>
      </c>
      <c r="U171">
        <v>0</v>
      </c>
      <c r="V171">
        <v>0</v>
      </c>
      <c r="W171">
        <v>0</v>
      </c>
      <c r="X171">
        <v>3</v>
      </c>
      <c r="Y171">
        <v>0</v>
      </c>
      <c r="Z171">
        <v>0</v>
      </c>
      <c r="AA171">
        <v>0</v>
      </c>
      <c r="AB171">
        <v>0</v>
      </c>
      <c r="AC171">
        <v>0</v>
      </c>
      <c r="AD171">
        <v>3</v>
      </c>
      <c r="AE171">
        <v>0</v>
      </c>
      <c r="AF171">
        <v>0</v>
      </c>
      <c r="AG171">
        <v>0</v>
      </c>
      <c r="AH171">
        <v>0</v>
      </c>
      <c r="AI171">
        <v>0</v>
      </c>
      <c r="AJ171">
        <v>0</v>
      </c>
      <c r="AK171">
        <v>0</v>
      </c>
      <c r="AL171">
        <v>0</v>
      </c>
      <c r="AM171">
        <v>0</v>
      </c>
      <c r="AN171">
        <v>0</v>
      </c>
      <c r="AO171">
        <v>0</v>
      </c>
      <c r="AP171">
        <v>0</v>
      </c>
      <c r="AQ171">
        <v>0</v>
      </c>
      <c r="AR171">
        <v>0</v>
      </c>
      <c r="AS171">
        <v>0</v>
      </c>
      <c r="AT171">
        <v>0</v>
      </c>
      <c r="AU171" t="s">
        <v>191</v>
      </c>
      <c r="AV171" t="s">
        <v>329</v>
      </c>
      <c r="AX171" t="s">
        <v>338</v>
      </c>
      <c r="AY171">
        <v>77494</v>
      </c>
      <c r="AZ171">
        <v>48157673106</v>
      </c>
      <c r="BA171" t="s">
        <v>330</v>
      </c>
      <c r="BB171" t="s">
        <v>285</v>
      </c>
      <c r="BC171">
        <v>160696</v>
      </c>
      <c r="BD171">
        <v>2935</v>
      </c>
      <c r="BE171" t="s">
        <v>287</v>
      </c>
      <c r="BF171" t="s">
        <v>287</v>
      </c>
      <c r="BG171" t="s">
        <v>287</v>
      </c>
    </row>
    <row r="172" spans="1:59" x14ac:dyDescent="0.3">
      <c r="A172">
        <v>563004</v>
      </c>
      <c r="B172">
        <v>18587075</v>
      </c>
      <c r="C172">
        <v>2021</v>
      </c>
      <c r="D172" s="67">
        <v>44510</v>
      </c>
      <c r="E172">
        <v>15</v>
      </c>
      <c r="F172" t="s">
        <v>276</v>
      </c>
      <c r="G172" t="s">
        <v>331</v>
      </c>
      <c r="H172" t="s">
        <v>332</v>
      </c>
      <c r="I172" t="s">
        <v>290</v>
      </c>
      <c r="J172">
        <v>29.733446529999998</v>
      </c>
      <c r="K172">
        <v>-95.772907919999994</v>
      </c>
      <c r="L172" t="s">
        <v>279</v>
      </c>
      <c r="M172" t="s">
        <v>280</v>
      </c>
      <c r="N172" t="s">
        <v>281</v>
      </c>
      <c r="O172" t="s">
        <v>282</v>
      </c>
      <c r="P172" t="s">
        <v>283</v>
      </c>
      <c r="Q172" t="s">
        <v>204</v>
      </c>
      <c r="R172" t="s">
        <v>297</v>
      </c>
      <c r="S172">
        <v>0</v>
      </c>
      <c r="T172">
        <v>0</v>
      </c>
      <c r="U172">
        <v>0</v>
      </c>
      <c r="V172">
        <v>0</v>
      </c>
      <c r="W172">
        <v>0</v>
      </c>
      <c r="X172">
        <v>2</v>
      </c>
      <c r="Y172">
        <v>0</v>
      </c>
      <c r="Z172">
        <v>0</v>
      </c>
      <c r="AA172">
        <v>0</v>
      </c>
      <c r="AB172">
        <v>0</v>
      </c>
      <c r="AC172">
        <v>0</v>
      </c>
      <c r="AD172">
        <v>2</v>
      </c>
      <c r="AE172">
        <v>0</v>
      </c>
      <c r="AF172">
        <v>0</v>
      </c>
      <c r="AG172">
        <v>0</v>
      </c>
      <c r="AH172">
        <v>0</v>
      </c>
      <c r="AI172">
        <v>0</v>
      </c>
      <c r="AJ172">
        <v>0</v>
      </c>
      <c r="AK172">
        <v>0</v>
      </c>
      <c r="AL172">
        <v>0</v>
      </c>
      <c r="AM172">
        <v>0</v>
      </c>
      <c r="AN172">
        <v>0</v>
      </c>
      <c r="AO172">
        <v>0</v>
      </c>
      <c r="AP172">
        <v>0</v>
      </c>
      <c r="AQ172">
        <v>0</v>
      </c>
      <c r="AR172">
        <v>0</v>
      </c>
      <c r="AS172">
        <v>0</v>
      </c>
      <c r="AT172">
        <v>0</v>
      </c>
      <c r="AU172" t="s">
        <v>191</v>
      </c>
      <c r="AV172" t="s">
        <v>329</v>
      </c>
      <c r="AX172" t="s">
        <v>338</v>
      </c>
      <c r="AY172">
        <v>77494</v>
      </c>
      <c r="AZ172">
        <v>48157673106</v>
      </c>
      <c r="BA172" t="s">
        <v>330</v>
      </c>
      <c r="BB172" t="s">
        <v>285</v>
      </c>
      <c r="BC172">
        <v>160476</v>
      </c>
      <c r="BD172">
        <v>2935</v>
      </c>
      <c r="BE172" t="s">
        <v>287</v>
      </c>
      <c r="BF172" t="s">
        <v>287</v>
      </c>
      <c r="BG172" t="s">
        <v>287</v>
      </c>
    </row>
    <row r="173" spans="1:59" x14ac:dyDescent="0.3">
      <c r="A173">
        <v>563836</v>
      </c>
      <c r="B173">
        <v>18590235</v>
      </c>
      <c r="C173">
        <v>2021</v>
      </c>
      <c r="D173" s="67">
        <v>44501</v>
      </c>
      <c r="E173">
        <v>16</v>
      </c>
      <c r="F173" t="s">
        <v>303</v>
      </c>
      <c r="G173" t="s">
        <v>331</v>
      </c>
      <c r="H173" t="s">
        <v>332</v>
      </c>
      <c r="I173" t="s">
        <v>278</v>
      </c>
      <c r="J173">
        <v>29.736031430000001</v>
      </c>
      <c r="K173">
        <v>-95.772941799999998</v>
      </c>
      <c r="L173" t="s">
        <v>279</v>
      </c>
      <c r="M173" t="s">
        <v>280</v>
      </c>
      <c r="N173" t="s">
        <v>292</v>
      </c>
      <c r="O173" t="s">
        <v>282</v>
      </c>
      <c r="P173" t="s">
        <v>283</v>
      </c>
      <c r="Q173" t="s">
        <v>204</v>
      </c>
      <c r="R173" t="s">
        <v>311</v>
      </c>
      <c r="S173">
        <v>0</v>
      </c>
      <c r="T173">
        <v>0</v>
      </c>
      <c r="U173">
        <v>0</v>
      </c>
      <c r="V173">
        <v>0</v>
      </c>
      <c r="W173">
        <v>0</v>
      </c>
      <c r="X173">
        <v>2</v>
      </c>
      <c r="Y173">
        <v>0</v>
      </c>
      <c r="Z173">
        <v>0</v>
      </c>
      <c r="AA173">
        <v>0</v>
      </c>
      <c r="AB173">
        <v>0</v>
      </c>
      <c r="AC173">
        <v>0</v>
      </c>
      <c r="AD173">
        <v>2</v>
      </c>
      <c r="AE173">
        <v>0</v>
      </c>
      <c r="AF173">
        <v>0</v>
      </c>
      <c r="AG173">
        <v>0</v>
      </c>
      <c r="AH173">
        <v>0</v>
      </c>
      <c r="AI173">
        <v>0</v>
      </c>
      <c r="AJ173">
        <v>0</v>
      </c>
      <c r="AK173">
        <v>0</v>
      </c>
      <c r="AL173">
        <v>0</v>
      </c>
      <c r="AM173">
        <v>0</v>
      </c>
      <c r="AN173">
        <v>0</v>
      </c>
      <c r="AO173">
        <v>0</v>
      </c>
      <c r="AP173">
        <v>0</v>
      </c>
      <c r="AQ173">
        <v>0</v>
      </c>
      <c r="AR173">
        <v>0</v>
      </c>
      <c r="AS173">
        <v>0</v>
      </c>
      <c r="AT173">
        <v>0</v>
      </c>
      <c r="AU173" t="s">
        <v>191</v>
      </c>
      <c r="AV173" t="s">
        <v>329</v>
      </c>
      <c r="AX173" t="s">
        <v>338</v>
      </c>
      <c r="AY173">
        <v>77494</v>
      </c>
      <c r="AZ173">
        <v>48157673106</v>
      </c>
      <c r="BA173" t="s">
        <v>330</v>
      </c>
      <c r="BB173" t="s">
        <v>285</v>
      </c>
      <c r="BC173">
        <v>160476</v>
      </c>
      <c r="BD173">
        <v>2935</v>
      </c>
      <c r="BE173" t="s">
        <v>286</v>
      </c>
      <c r="BF173" t="s">
        <v>287</v>
      </c>
      <c r="BG173" t="s">
        <v>287</v>
      </c>
    </row>
    <row r="174" spans="1:59" x14ac:dyDescent="0.3">
      <c r="A174">
        <v>564381</v>
      </c>
      <c r="B174">
        <v>18592520</v>
      </c>
      <c r="C174">
        <v>2021</v>
      </c>
      <c r="D174" s="67">
        <v>44513</v>
      </c>
      <c r="E174">
        <v>14</v>
      </c>
      <c r="F174" t="s">
        <v>294</v>
      </c>
      <c r="G174" t="s">
        <v>331</v>
      </c>
      <c r="H174" t="s">
        <v>332</v>
      </c>
      <c r="I174" t="s">
        <v>278</v>
      </c>
      <c r="J174">
        <v>29.74147361</v>
      </c>
      <c r="K174">
        <v>-95.773003079999995</v>
      </c>
      <c r="L174" t="s">
        <v>299</v>
      </c>
      <c r="M174" t="s">
        <v>280</v>
      </c>
      <c r="N174" t="s">
        <v>281</v>
      </c>
      <c r="O174" t="s">
        <v>282</v>
      </c>
      <c r="P174" t="s">
        <v>283</v>
      </c>
      <c r="Q174" t="s">
        <v>204</v>
      </c>
      <c r="R174" t="s">
        <v>297</v>
      </c>
      <c r="S174">
        <v>0</v>
      </c>
      <c r="T174">
        <v>0</v>
      </c>
      <c r="U174">
        <v>0</v>
      </c>
      <c r="V174">
        <v>0</v>
      </c>
      <c r="W174">
        <v>0</v>
      </c>
      <c r="X174">
        <v>7</v>
      </c>
      <c r="Y174">
        <v>0</v>
      </c>
      <c r="Z174">
        <v>0</v>
      </c>
      <c r="AA174">
        <v>0</v>
      </c>
      <c r="AB174">
        <v>0</v>
      </c>
      <c r="AC174">
        <v>0</v>
      </c>
      <c r="AD174">
        <v>7</v>
      </c>
      <c r="AE174">
        <v>0</v>
      </c>
      <c r="AF174">
        <v>0</v>
      </c>
      <c r="AG174">
        <v>0</v>
      </c>
      <c r="AH174">
        <v>0</v>
      </c>
      <c r="AI174">
        <v>0</v>
      </c>
      <c r="AJ174">
        <v>0</v>
      </c>
      <c r="AK174">
        <v>0</v>
      </c>
      <c r="AL174">
        <v>0</v>
      </c>
      <c r="AM174">
        <v>0</v>
      </c>
      <c r="AN174">
        <v>0</v>
      </c>
      <c r="AO174">
        <v>0</v>
      </c>
      <c r="AP174">
        <v>0</v>
      </c>
      <c r="AQ174">
        <v>0</v>
      </c>
      <c r="AR174">
        <v>0</v>
      </c>
      <c r="AS174">
        <v>0</v>
      </c>
      <c r="AT174">
        <v>0</v>
      </c>
      <c r="AU174" t="s">
        <v>191</v>
      </c>
      <c r="AV174" t="s">
        <v>329</v>
      </c>
      <c r="AX174" t="s">
        <v>338</v>
      </c>
      <c r="AY174">
        <v>77494</v>
      </c>
      <c r="AZ174">
        <v>48157673106</v>
      </c>
      <c r="BA174" t="s">
        <v>330</v>
      </c>
      <c r="BB174" t="s">
        <v>285</v>
      </c>
      <c r="BC174">
        <v>160696</v>
      </c>
      <c r="BD174">
        <v>2935</v>
      </c>
      <c r="BE174" t="s">
        <v>287</v>
      </c>
      <c r="BF174" t="s">
        <v>287</v>
      </c>
      <c r="BG174" t="s">
        <v>287</v>
      </c>
    </row>
    <row r="175" spans="1:59" x14ac:dyDescent="0.3">
      <c r="A175">
        <v>565419</v>
      </c>
      <c r="B175">
        <v>18596812</v>
      </c>
      <c r="C175">
        <v>2021</v>
      </c>
      <c r="D175" s="67">
        <v>44517</v>
      </c>
      <c r="E175">
        <v>18</v>
      </c>
      <c r="F175" t="s">
        <v>276</v>
      </c>
      <c r="G175" t="s">
        <v>331</v>
      </c>
      <c r="H175" t="s">
        <v>332</v>
      </c>
      <c r="I175" t="s">
        <v>278</v>
      </c>
      <c r="J175">
        <v>29.733619860000001</v>
      </c>
      <c r="K175">
        <v>-95.772908950000001</v>
      </c>
      <c r="L175" t="s">
        <v>279</v>
      </c>
      <c r="M175" t="s">
        <v>307</v>
      </c>
      <c r="N175" t="s">
        <v>281</v>
      </c>
      <c r="O175" t="s">
        <v>282</v>
      </c>
      <c r="P175" t="s">
        <v>283</v>
      </c>
      <c r="Q175" t="s">
        <v>204</v>
      </c>
      <c r="R175" t="s">
        <v>297</v>
      </c>
      <c r="S175">
        <v>0</v>
      </c>
      <c r="T175">
        <v>0</v>
      </c>
      <c r="U175">
        <v>0</v>
      </c>
      <c r="V175">
        <v>0</v>
      </c>
      <c r="W175">
        <v>0</v>
      </c>
      <c r="X175">
        <v>2</v>
      </c>
      <c r="Y175">
        <v>0</v>
      </c>
      <c r="Z175">
        <v>0</v>
      </c>
      <c r="AA175">
        <v>0</v>
      </c>
      <c r="AB175">
        <v>0</v>
      </c>
      <c r="AC175">
        <v>0</v>
      </c>
      <c r="AD175">
        <v>2</v>
      </c>
      <c r="AE175">
        <v>0</v>
      </c>
      <c r="AF175">
        <v>0</v>
      </c>
      <c r="AG175">
        <v>0</v>
      </c>
      <c r="AH175">
        <v>0</v>
      </c>
      <c r="AI175">
        <v>0</v>
      </c>
      <c r="AJ175">
        <v>0</v>
      </c>
      <c r="AK175">
        <v>0</v>
      </c>
      <c r="AL175">
        <v>0</v>
      </c>
      <c r="AM175">
        <v>0</v>
      </c>
      <c r="AN175">
        <v>0</v>
      </c>
      <c r="AO175">
        <v>0</v>
      </c>
      <c r="AP175">
        <v>0</v>
      </c>
      <c r="AQ175">
        <v>0</v>
      </c>
      <c r="AR175">
        <v>0</v>
      </c>
      <c r="AS175">
        <v>0</v>
      </c>
      <c r="AT175">
        <v>0</v>
      </c>
      <c r="AU175" t="s">
        <v>191</v>
      </c>
      <c r="AV175" t="s">
        <v>329</v>
      </c>
      <c r="AX175" t="s">
        <v>338</v>
      </c>
      <c r="AY175">
        <v>77494</v>
      </c>
      <c r="AZ175">
        <v>48157673106</v>
      </c>
      <c r="BA175" t="s">
        <v>330</v>
      </c>
      <c r="BB175" t="s">
        <v>285</v>
      </c>
      <c r="BC175">
        <v>160476</v>
      </c>
      <c r="BD175">
        <v>2935</v>
      </c>
      <c r="BE175" t="s">
        <v>287</v>
      </c>
      <c r="BF175" t="s">
        <v>287</v>
      </c>
      <c r="BG175" t="s">
        <v>287</v>
      </c>
    </row>
    <row r="176" spans="1:59" x14ac:dyDescent="0.3">
      <c r="A176">
        <v>565651</v>
      </c>
      <c r="B176">
        <v>18597868</v>
      </c>
      <c r="C176">
        <v>2021</v>
      </c>
      <c r="D176" s="67">
        <v>44511</v>
      </c>
      <c r="E176">
        <v>12</v>
      </c>
      <c r="F176" t="s">
        <v>288</v>
      </c>
      <c r="G176" t="s">
        <v>331</v>
      </c>
      <c r="H176" t="s">
        <v>332</v>
      </c>
      <c r="I176" t="s">
        <v>290</v>
      </c>
      <c r="J176">
        <v>29.74372808</v>
      </c>
      <c r="K176">
        <v>-95.773033029999993</v>
      </c>
      <c r="L176" t="s">
        <v>279</v>
      </c>
      <c r="M176" t="s">
        <v>280</v>
      </c>
      <c r="N176" t="s">
        <v>281</v>
      </c>
      <c r="O176" t="s">
        <v>282</v>
      </c>
      <c r="P176" t="s">
        <v>241</v>
      </c>
      <c r="Q176" t="s">
        <v>204</v>
      </c>
      <c r="R176" t="s">
        <v>297</v>
      </c>
      <c r="S176">
        <v>0</v>
      </c>
      <c r="T176">
        <v>0</v>
      </c>
      <c r="U176">
        <v>0</v>
      </c>
      <c r="V176">
        <v>2</v>
      </c>
      <c r="W176">
        <v>2</v>
      </c>
      <c r="X176">
        <v>2</v>
      </c>
      <c r="Y176">
        <v>0</v>
      </c>
      <c r="Z176">
        <v>0</v>
      </c>
      <c r="AA176">
        <v>0</v>
      </c>
      <c r="AB176">
        <v>0</v>
      </c>
      <c r="AC176">
        <v>2</v>
      </c>
      <c r="AD176">
        <v>2</v>
      </c>
      <c r="AE176">
        <v>2</v>
      </c>
      <c r="AF176">
        <v>0</v>
      </c>
      <c r="AG176">
        <v>0</v>
      </c>
      <c r="AH176">
        <v>0</v>
      </c>
      <c r="AI176">
        <v>0</v>
      </c>
      <c r="AJ176">
        <v>0</v>
      </c>
      <c r="AK176">
        <v>0</v>
      </c>
      <c r="AL176">
        <v>0</v>
      </c>
      <c r="AM176">
        <v>0</v>
      </c>
      <c r="AN176">
        <v>0</v>
      </c>
      <c r="AO176">
        <v>0</v>
      </c>
      <c r="AP176">
        <v>0</v>
      </c>
      <c r="AQ176">
        <v>0</v>
      </c>
      <c r="AR176">
        <v>0</v>
      </c>
      <c r="AS176">
        <v>0</v>
      </c>
      <c r="AT176">
        <v>0</v>
      </c>
      <c r="AU176" t="s">
        <v>191</v>
      </c>
      <c r="AV176" t="s">
        <v>329</v>
      </c>
      <c r="AX176" t="s">
        <v>338</v>
      </c>
      <c r="AY176">
        <v>77494</v>
      </c>
      <c r="AZ176">
        <v>48157673106</v>
      </c>
      <c r="BA176" t="s">
        <v>330</v>
      </c>
      <c r="BB176" t="s">
        <v>285</v>
      </c>
      <c r="BC176">
        <v>160696</v>
      </c>
      <c r="BD176">
        <v>2935</v>
      </c>
      <c r="BE176" t="s">
        <v>287</v>
      </c>
      <c r="BF176" t="s">
        <v>287</v>
      </c>
      <c r="BG176" t="s">
        <v>287</v>
      </c>
    </row>
    <row r="177" spans="1:59" x14ac:dyDescent="0.3">
      <c r="A177">
        <v>570647</v>
      </c>
      <c r="B177">
        <v>18618387</v>
      </c>
      <c r="C177">
        <v>2021</v>
      </c>
      <c r="D177" s="67">
        <v>44525</v>
      </c>
      <c r="E177">
        <v>22</v>
      </c>
      <c r="F177" t="s">
        <v>288</v>
      </c>
      <c r="G177" t="s">
        <v>331</v>
      </c>
      <c r="H177" t="s">
        <v>332</v>
      </c>
      <c r="I177" t="s">
        <v>290</v>
      </c>
      <c r="J177">
        <v>29.740933519999999</v>
      </c>
      <c r="K177">
        <v>-95.772995989999998</v>
      </c>
      <c r="L177" t="s">
        <v>279</v>
      </c>
      <c r="M177" t="s">
        <v>300</v>
      </c>
      <c r="N177" t="s">
        <v>292</v>
      </c>
      <c r="O177" t="s">
        <v>301</v>
      </c>
      <c r="P177" t="s">
        <v>317</v>
      </c>
      <c r="Q177" t="s">
        <v>204</v>
      </c>
      <c r="R177" t="s">
        <v>284</v>
      </c>
      <c r="S177">
        <v>0</v>
      </c>
      <c r="T177">
        <v>0</v>
      </c>
      <c r="U177">
        <v>1</v>
      </c>
      <c r="V177">
        <v>0</v>
      </c>
      <c r="W177">
        <v>1</v>
      </c>
      <c r="X177">
        <v>0</v>
      </c>
      <c r="Y177">
        <v>0</v>
      </c>
      <c r="Z177">
        <v>0</v>
      </c>
      <c r="AA177">
        <v>0</v>
      </c>
      <c r="AB177">
        <v>1</v>
      </c>
      <c r="AC177">
        <v>0</v>
      </c>
      <c r="AD177">
        <v>0</v>
      </c>
      <c r="AE177">
        <v>1</v>
      </c>
      <c r="AF177">
        <v>0</v>
      </c>
      <c r="AG177">
        <v>0</v>
      </c>
      <c r="AH177">
        <v>0</v>
      </c>
      <c r="AI177">
        <v>0</v>
      </c>
      <c r="AJ177">
        <v>0</v>
      </c>
      <c r="AK177">
        <v>0</v>
      </c>
      <c r="AL177">
        <v>0</v>
      </c>
      <c r="AM177">
        <v>0</v>
      </c>
      <c r="AN177">
        <v>0</v>
      </c>
      <c r="AO177">
        <v>0</v>
      </c>
      <c r="AP177">
        <v>0</v>
      </c>
      <c r="AQ177">
        <v>0</v>
      </c>
      <c r="AR177">
        <v>0</v>
      </c>
      <c r="AS177">
        <v>0</v>
      </c>
      <c r="AT177">
        <v>0</v>
      </c>
      <c r="AU177" t="s">
        <v>191</v>
      </c>
      <c r="AV177" t="s">
        <v>329</v>
      </c>
      <c r="AX177" t="s">
        <v>338</v>
      </c>
      <c r="AY177">
        <v>77494</v>
      </c>
      <c r="AZ177">
        <v>48157673106</v>
      </c>
      <c r="BA177" t="s">
        <v>330</v>
      </c>
      <c r="BB177" t="s">
        <v>285</v>
      </c>
      <c r="BC177">
        <v>160696</v>
      </c>
      <c r="BD177">
        <v>2935</v>
      </c>
      <c r="BE177" t="s">
        <v>287</v>
      </c>
      <c r="BF177" t="s">
        <v>287</v>
      </c>
      <c r="BG177" t="s">
        <v>287</v>
      </c>
    </row>
    <row r="178" spans="1:59" x14ac:dyDescent="0.3">
      <c r="A178">
        <v>576919</v>
      </c>
      <c r="B178">
        <v>18644127</v>
      </c>
      <c r="C178">
        <v>2021</v>
      </c>
      <c r="D178" s="67">
        <v>44539</v>
      </c>
      <c r="E178">
        <v>16</v>
      </c>
      <c r="F178" t="s">
        <v>288</v>
      </c>
      <c r="G178" t="s">
        <v>331</v>
      </c>
      <c r="H178" t="s">
        <v>332</v>
      </c>
      <c r="I178" t="s">
        <v>278</v>
      </c>
      <c r="J178">
        <v>29.736087080000001</v>
      </c>
      <c r="K178">
        <v>-95.772942220000004</v>
      </c>
      <c r="L178" t="s">
        <v>279</v>
      </c>
      <c r="M178" t="s">
        <v>280</v>
      </c>
      <c r="N178" t="s">
        <v>281</v>
      </c>
      <c r="O178" t="s">
        <v>282</v>
      </c>
      <c r="P178" t="s">
        <v>283</v>
      </c>
      <c r="Q178" t="s">
        <v>204</v>
      </c>
      <c r="R178" t="s">
        <v>297</v>
      </c>
      <c r="S178">
        <v>0</v>
      </c>
      <c r="T178">
        <v>0</v>
      </c>
      <c r="U178">
        <v>0</v>
      </c>
      <c r="V178">
        <v>0</v>
      </c>
      <c r="W178">
        <v>0</v>
      </c>
      <c r="X178">
        <v>6</v>
      </c>
      <c r="Y178">
        <v>0</v>
      </c>
      <c r="Z178">
        <v>0</v>
      </c>
      <c r="AA178">
        <v>0</v>
      </c>
      <c r="AB178">
        <v>0</v>
      </c>
      <c r="AC178">
        <v>0</v>
      </c>
      <c r="AD178">
        <v>6</v>
      </c>
      <c r="AE178">
        <v>0</v>
      </c>
      <c r="AF178">
        <v>0</v>
      </c>
      <c r="AG178">
        <v>0</v>
      </c>
      <c r="AH178">
        <v>0</v>
      </c>
      <c r="AI178">
        <v>0</v>
      </c>
      <c r="AJ178">
        <v>0</v>
      </c>
      <c r="AK178">
        <v>0</v>
      </c>
      <c r="AL178">
        <v>0</v>
      </c>
      <c r="AM178">
        <v>0</v>
      </c>
      <c r="AN178">
        <v>0</v>
      </c>
      <c r="AO178">
        <v>0</v>
      </c>
      <c r="AP178">
        <v>0</v>
      </c>
      <c r="AQ178">
        <v>0</v>
      </c>
      <c r="AR178">
        <v>0</v>
      </c>
      <c r="AS178">
        <v>0</v>
      </c>
      <c r="AT178">
        <v>0</v>
      </c>
      <c r="AU178" t="s">
        <v>191</v>
      </c>
      <c r="AV178" t="s">
        <v>329</v>
      </c>
      <c r="AX178" t="s">
        <v>338</v>
      </c>
      <c r="AY178">
        <v>77494</v>
      </c>
      <c r="AZ178">
        <v>48157673106</v>
      </c>
      <c r="BA178" t="s">
        <v>330</v>
      </c>
      <c r="BB178" t="s">
        <v>285</v>
      </c>
      <c r="BC178">
        <v>160476</v>
      </c>
      <c r="BD178">
        <v>2935</v>
      </c>
      <c r="BE178" t="s">
        <v>287</v>
      </c>
      <c r="BF178" t="s">
        <v>287</v>
      </c>
      <c r="BG178" t="s">
        <v>287</v>
      </c>
    </row>
    <row r="179" spans="1:59" x14ac:dyDescent="0.3">
      <c r="A179">
        <v>583727</v>
      </c>
      <c r="B179">
        <v>18671637</v>
      </c>
      <c r="C179">
        <v>2021</v>
      </c>
      <c r="D179" s="67">
        <v>44552</v>
      </c>
      <c r="E179">
        <v>13</v>
      </c>
      <c r="F179" t="s">
        <v>276</v>
      </c>
      <c r="G179" t="s">
        <v>331</v>
      </c>
      <c r="H179" t="s">
        <v>332</v>
      </c>
      <c r="I179" t="s">
        <v>290</v>
      </c>
      <c r="J179">
        <v>29.733688390000001</v>
      </c>
      <c r="K179">
        <v>-95.77290936</v>
      </c>
      <c r="L179" t="s">
        <v>279</v>
      </c>
      <c r="M179" t="s">
        <v>280</v>
      </c>
      <c r="N179" t="s">
        <v>281</v>
      </c>
      <c r="O179" t="s">
        <v>282</v>
      </c>
      <c r="P179" t="s">
        <v>317</v>
      </c>
      <c r="Q179" t="s">
        <v>204</v>
      </c>
      <c r="R179" t="s">
        <v>297</v>
      </c>
      <c r="S179">
        <v>0</v>
      </c>
      <c r="T179">
        <v>0</v>
      </c>
      <c r="U179">
        <v>1</v>
      </c>
      <c r="V179">
        <v>0</v>
      </c>
      <c r="W179">
        <v>1</v>
      </c>
      <c r="X179">
        <v>6</v>
      </c>
      <c r="Y179">
        <v>0</v>
      </c>
      <c r="Z179">
        <v>0</v>
      </c>
      <c r="AA179">
        <v>0</v>
      </c>
      <c r="AB179">
        <v>1</v>
      </c>
      <c r="AC179">
        <v>0</v>
      </c>
      <c r="AD179">
        <v>6</v>
      </c>
      <c r="AE179">
        <v>1</v>
      </c>
      <c r="AF179">
        <v>0</v>
      </c>
      <c r="AG179">
        <v>0</v>
      </c>
      <c r="AH179">
        <v>0</v>
      </c>
      <c r="AI179">
        <v>0</v>
      </c>
      <c r="AJ179">
        <v>0</v>
      </c>
      <c r="AK179">
        <v>0</v>
      </c>
      <c r="AL179">
        <v>0</v>
      </c>
      <c r="AM179">
        <v>0</v>
      </c>
      <c r="AN179">
        <v>0</v>
      </c>
      <c r="AO179">
        <v>0</v>
      </c>
      <c r="AP179">
        <v>0</v>
      </c>
      <c r="AQ179">
        <v>0</v>
      </c>
      <c r="AR179">
        <v>0</v>
      </c>
      <c r="AS179">
        <v>0</v>
      </c>
      <c r="AT179">
        <v>0</v>
      </c>
      <c r="AU179" t="s">
        <v>191</v>
      </c>
      <c r="AV179" t="s">
        <v>329</v>
      </c>
      <c r="AX179" t="s">
        <v>338</v>
      </c>
      <c r="AY179">
        <v>77494</v>
      </c>
      <c r="AZ179">
        <v>48157673106</v>
      </c>
      <c r="BA179" t="s">
        <v>330</v>
      </c>
      <c r="BB179" t="s">
        <v>285</v>
      </c>
      <c r="BC179">
        <v>160476</v>
      </c>
      <c r="BD179">
        <v>2935</v>
      </c>
      <c r="BE179" t="s">
        <v>287</v>
      </c>
      <c r="BF179" t="s">
        <v>287</v>
      </c>
      <c r="BG179" t="s">
        <v>287</v>
      </c>
    </row>
    <row r="180" spans="1:59" x14ac:dyDescent="0.3">
      <c r="A180">
        <v>584008</v>
      </c>
      <c r="B180">
        <v>18673031</v>
      </c>
      <c r="C180">
        <v>2021</v>
      </c>
      <c r="D180" s="67">
        <v>44560</v>
      </c>
      <c r="E180">
        <v>13</v>
      </c>
      <c r="F180" t="s">
        <v>288</v>
      </c>
      <c r="G180" t="s">
        <v>331</v>
      </c>
      <c r="H180" t="s">
        <v>332</v>
      </c>
      <c r="I180" t="s">
        <v>290</v>
      </c>
      <c r="J180">
        <v>29.73499224</v>
      </c>
      <c r="K180">
        <v>-95.772933249999994</v>
      </c>
      <c r="L180" t="s">
        <v>299</v>
      </c>
      <c r="M180" t="s">
        <v>280</v>
      </c>
      <c r="N180" t="s">
        <v>281</v>
      </c>
      <c r="O180" t="s">
        <v>282</v>
      </c>
      <c r="P180" t="s">
        <v>241</v>
      </c>
      <c r="Q180" t="s">
        <v>204</v>
      </c>
      <c r="R180" t="s">
        <v>297</v>
      </c>
      <c r="S180">
        <v>0</v>
      </c>
      <c r="T180">
        <v>0</v>
      </c>
      <c r="U180">
        <v>0</v>
      </c>
      <c r="V180">
        <v>2</v>
      </c>
      <c r="W180">
        <v>2</v>
      </c>
      <c r="X180">
        <v>1</v>
      </c>
      <c r="Y180">
        <v>0</v>
      </c>
      <c r="Z180">
        <v>0</v>
      </c>
      <c r="AA180">
        <v>0</v>
      </c>
      <c r="AB180">
        <v>0</v>
      </c>
      <c r="AC180">
        <v>2</v>
      </c>
      <c r="AD180">
        <v>1</v>
      </c>
      <c r="AE180">
        <v>2</v>
      </c>
      <c r="AF180">
        <v>0</v>
      </c>
      <c r="AG180">
        <v>0</v>
      </c>
      <c r="AH180">
        <v>0</v>
      </c>
      <c r="AI180">
        <v>0</v>
      </c>
      <c r="AJ180">
        <v>0</v>
      </c>
      <c r="AK180">
        <v>0</v>
      </c>
      <c r="AL180">
        <v>0</v>
      </c>
      <c r="AM180">
        <v>0</v>
      </c>
      <c r="AN180">
        <v>0</v>
      </c>
      <c r="AO180">
        <v>0</v>
      </c>
      <c r="AP180">
        <v>0</v>
      </c>
      <c r="AQ180">
        <v>0</v>
      </c>
      <c r="AR180">
        <v>0</v>
      </c>
      <c r="AS180">
        <v>0</v>
      </c>
      <c r="AT180">
        <v>0</v>
      </c>
      <c r="AU180" t="s">
        <v>191</v>
      </c>
      <c r="AV180" t="s">
        <v>329</v>
      </c>
      <c r="AX180" t="s">
        <v>338</v>
      </c>
      <c r="AY180">
        <v>77494</v>
      </c>
      <c r="AZ180">
        <v>48157673106</v>
      </c>
      <c r="BA180" t="s">
        <v>330</v>
      </c>
      <c r="BB180" t="s">
        <v>285</v>
      </c>
      <c r="BC180">
        <v>160476</v>
      </c>
      <c r="BD180">
        <v>2935</v>
      </c>
      <c r="BE180" t="s">
        <v>287</v>
      </c>
      <c r="BF180" t="s">
        <v>287</v>
      </c>
      <c r="BG180" t="s">
        <v>287</v>
      </c>
    </row>
    <row r="181" spans="1:59" x14ac:dyDescent="0.3">
      <c r="A181">
        <v>589436</v>
      </c>
      <c r="B181">
        <v>18687667</v>
      </c>
      <c r="C181">
        <v>2022</v>
      </c>
      <c r="D181" s="67">
        <v>44568</v>
      </c>
      <c r="E181">
        <v>15</v>
      </c>
      <c r="F181" t="s">
        <v>316</v>
      </c>
      <c r="G181" t="s">
        <v>331</v>
      </c>
      <c r="H181" t="s">
        <v>332</v>
      </c>
      <c r="I181" t="s">
        <v>290</v>
      </c>
      <c r="J181">
        <v>29.74385942</v>
      </c>
      <c r="K181">
        <v>-95.773033260000005</v>
      </c>
      <c r="L181" t="s">
        <v>279</v>
      </c>
      <c r="M181" t="s">
        <v>280</v>
      </c>
      <c r="N181" t="s">
        <v>308</v>
      </c>
      <c r="O181" t="s">
        <v>282</v>
      </c>
      <c r="P181" t="s">
        <v>283</v>
      </c>
      <c r="Q181" t="s">
        <v>201</v>
      </c>
      <c r="R181" t="s">
        <v>297</v>
      </c>
      <c r="S181">
        <v>0</v>
      </c>
      <c r="T181">
        <v>0</v>
      </c>
      <c r="U181">
        <v>0</v>
      </c>
      <c r="V181">
        <v>0</v>
      </c>
      <c r="W181">
        <v>0</v>
      </c>
      <c r="X181">
        <v>3</v>
      </c>
      <c r="Y181">
        <v>0</v>
      </c>
      <c r="Z181">
        <v>0</v>
      </c>
      <c r="AA181">
        <v>0</v>
      </c>
      <c r="AB181">
        <v>0</v>
      </c>
      <c r="AC181">
        <v>0</v>
      </c>
      <c r="AD181">
        <v>3</v>
      </c>
      <c r="AE181">
        <v>0</v>
      </c>
      <c r="AF181">
        <v>0</v>
      </c>
      <c r="AG181">
        <v>0</v>
      </c>
      <c r="AH181">
        <v>0</v>
      </c>
      <c r="AI181">
        <v>0</v>
      </c>
      <c r="AJ181">
        <v>0</v>
      </c>
      <c r="AK181">
        <v>0</v>
      </c>
      <c r="AL181">
        <v>0</v>
      </c>
      <c r="AM181">
        <v>0</v>
      </c>
      <c r="AN181">
        <v>0</v>
      </c>
      <c r="AO181">
        <v>0</v>
      </c>
      <c r="AP181">
        <v>0</v>
      </c>
      <c r="AQ181">
        <v>0</v>
      </c>
      <c r="AR181">
        <v>0</v>
      </c>
      <c r="AS181">
        <v>0</v>
      </c>
      <c r="AT181">
        <v>0</v>
      </c>
      <c r="AU181" t="s">
        <v>191</v>
      </c>
      <c r="AV181" t="s">
        <v>329</v>
      </c>
      <c r="AX181" t="s">
        <v>338</v>
      </c>
      <c r="AY181">
        <v>77494</v>
      </c>
      <c r="AZ181">
        <v>48157673106</v>
      </c>
      <c r="BA181" t="s">
        <v>330</v>
      </c>
      <c r="BB181" t="s">
        <v>285</v>
      </c>
      <c r="BC181">
        <v>160696</v>
      </c>
      <c r="BD181">
        <v>2935</v>
      </c>
      <c r="BE181" t="s">
        <v>287</v>
      </c>
      <c r="BF181" t="s">
        <v>287</v>
      </c>
      <c r="BG181" t="s">
        <v>287</v>
      </c>
    </row>
    <row r="182" spans="1:59" x14ac:dyDescent="0.3">
      <c r="A182">
        <v>593511</v>
      </c>
      <c r="B182">
        <v>18706596</v>
      </c>
      <c r="C182">
        <v>2022</v>
      </c>
      <c r="D182" s="67">
        <v>44575</v>
      </c>
      <c r="E182">
        <v>11</v>
      </c>
      <c r="F182" t="s">
        <v>316</v>
      </c>
      <c r="G182" t="s">
        <v>331</v>
      </c>
      <c r="H182" t="s">
        <v>332</v>
      </c>
      <c r="I182" t="s">
        <v>290</v>
      </c>
      <c r="J182">
        <v>29.736087080000001</v>
      </c>
      <c r="K182">
        <v>-95.772942220000004</v>
      </c>
      <c r="L182" t="s">
        <v>279</v>
      </c>
      <c r="M182" t="s">
        <v>280</v>
      </c>
      <c r="N182" t="s">
        <v>281</v>
      </c>
      <c r="O182" t="s">
        <v>282</v>
      </c>
      <c r="P182" t="s">
        <v>283</v>
      </c>
      <c r="Q182" t="s">
        <v>204</v>
      </c>
      <c r="R182" t="s">
        <v>297</v>
      </c>
      <c r="S182">
        <v>0</v>
      </c>
      <c r="T182">
        <v>0</v>
      </c>
      <c r="U182">
        <v>0</v>
      </c>
      <c r="V182">
        <v>0</v>
      </c>
      <c r="W182">
        <v>0</v>
      </c>
      <c r="X182">
        <v>3</v>
      </c>
      <c r="Y182">
        <v>0</v>
      </c>
      <c r="Z182">
        <v>0</v>
      </c>
      <c r="AA182">
        <v>0</v>
      </c>
      <c r="AB182">
        <v>0</v>
      </c>
      <c r="AC182">
        <v>0</v>
      </c>
      <c r="AD182">
        <v>3</v>
      </c>
      <c r="AE182">
        <v>0</v>
      </c>
      <c r="AF182">
        <v>0</v>
      </c>
      <c r="AG182">
        <v>0</v>
      </c>
      <c r="AH182">
        <v>0</v>
      </c>
      <c r="AI182">
        <v>0</v>
      </c>
      <c r="AJ182">
        <v>0</v>
      </c>
      <c r="AK182">
        <v>0</v>
      </c>
      <c r="AL182">
        <v>0</v>
      </c>
      <c r="AM182">
        <v>0</v>
      </c>
      <c r="AN182">
        <v>0</v>
      </c>
      <c r="AO182">
        <v>0</v>
      </c>
      <c r="AP182">
        <v>0</v>
      </c>
      <c r="AQ182">
        <v>0</v>
      </c>
      <c r="AR182">
        <v>0</v>
      </c>
      <c r="AS182">
        <v>0</v>
      </c>
      <c r="AT182">
        <v>0</v>
      </c>
      <c r="AU182" t="s">
        <v>191</v>
      </c>
      <c r="AV182" t="s">
        <v>329</v>
      </c>
      <c r="AX182" t="s">
        <v>338</v>
      </c>
      <c r="AY182">
        <v>77494</v>
      </c>
      <c r="AZ182">
        <v>48157673106</v>
      </c>
      <c r="BA182" t="s">
        <v>330</v>
      </c>
      <c r="BB182" t="s">
        <v>285</v>
      </c>
      <c r="BC182">
        <v>160476</v>
      </c>
      <c r="BD182">
        <v>2935</v>
      </c>
      <c r="BE182" t="s">
        <v>287</v>
      </c>
      <c r="BF182" t="s">
        <v>287</v>
      </c>
      <c r="BG182" t="s">
        <v>287</v>
      </c>
    </row>
    <row r="183" spans="1:59" x14ac:dyDescent="0.3">
      <c r="A183">
        <v>602379</v>
      </c>
      <c r="B183">
        <v>18741400</v>
      </c>
      <c r="C183">
        <v>2022</v>
      </c>
      <c r="D183" s="67">
        <v>44590</v>
      </c>
      <c r="E183">
        <v>11</v>
      </c>
      <c r="F183" t="s">
        <v>294</v>
      </c>
      <c r="G183" t="s">
        <v>331</v>
      </c>
      <c r="H183" t="s">
        <v>332</v>
      </c>
      <c r="I183" t="s">
        <v>278</v>
      </c>
      <c r="J183">
        <v>29.743934060000001</v>
      </c>
      <c r="K183">
        <v>-95.773033389999995</v>
      </c>
      <c r="L183" t="s">
        <v>279</v>
      </c>
      <c r="M183" t="s">
        <v>280</v>
      </c>
      <c r="N183" t="s">
        <v>281</v>
      </c>
      <c r="O183" t="s">
        <v>282</v>
      </c>
      <c r="P183" t="s">
        <v>283</v>
      </c>
      <c r="Q183" t="s">
        <v>203</v>
      </c>
      <c r="R183" t="s">
        <v>333</v>
      </c>
      <c r="S183">
        <v>0</v>
      </c>
      <c r="T183">
        <v>0</v>
      </c>
      <c r="U183">
        <v>0</v>
      </c>
      <c r="V183">
        <v>0</v>
      </c>
      <c r="W183">
        <v>0</v>
      </c>
      <c r="X183">
        <v>4</v>
      </c>
      <c r="Y183">
        <v>0</v>
      </c>
      <c r="Z183">
        <v>0</v>
      </c>
      <c r="AA183">
        <v>0</v>
      </c>
      <c r="AB183">
        <v>0</v>
      </c>
      <c r="AC183">
        <v>0</v>
      </c>
      <c r="AD183">
        <v>4</v>
      </c>
      <c r="AE183">
        <v>0</v>
      </c>
      <c r="AF183">
        <v>0</v>
      </c>
      <c r="AG183">
        <v>0</v>
      </c>
      <c r="AH183">
        <v>0</v>
      </c>
      <c r="AI183">
        <v>0</v>
      </c>
      <c r="AJ183">
        <v>0</v>
      </c>
      <c r="AK183">
        <v>0</v>
      </c>
      <c r="AL183">
        <v>0</v>
      </c>
      <c r="AM183">
        <v>0</v>
      </c>
      <c r="AN183">
        <v>0</v>
      </c>
      <c r="AO183">
        <v>0</v>
      </c>
      <c r="AP183">
        <v>0</v>
      </c>
      <c r="AQ183">
        <v>0</v>
      </c>
      <c r="AR183">
        <v>0</v>
      </c>
      <c r="AS183">
        <v>0</v>
      </c>
      <c r="AT183">
        <v>0</v>
      </c>
      <c r="AU183" t="s">
        <v>191</v>
      </c>
      <c r="AV183" t="s">
        <v>329</v>
      </c>
      <c r="AY183">
        <v>77494</v>
      </c>
      <c r="AZ183">
        <v>48157673106</v>
      </c>
      <c r="BA183" t="s">
        <v>330</v>
      </c>
      <c r="BB183" t="s">
        <v>285</v>
      </c>
      <c r="BC183">
        <v>160696</v>
      </c>
      <c r="BD183">
        <v>2935</v>
      </c>
      <c r="BE183" t="s">
        <v>287</v>
      </c>
      <c r="BF183" t="s">
        <v>287</v>
      </c>
      <c r="BG183" t="s">
        <v>287</v>
      </c>
    </row>
    <row r="184" spans="1:59" x14ac:dyDescent="0.3">
      <c r="A184">
        <v>604961</v>
      </c>
      <c r="B184">
        <v>18752564</v>
      </c>
      <c r="C184">
        <v>2022</v>
      </c>
      <c r="D184" s="67">
        <v>44607</v>
      </c>
      <c r="E184">
        <v>8</v>
      </c>
      <c r="F184" t="s">
        <v>295</v>
      </c>
      <c r="G184" t="s">
        <v>331</v>
      </c>
      <c r="H184" t="s">
        <v>332</v>
      </c>
      <c r="I184" t="s">
        <v>290</v>
      </c>
      <c r="J184">
        <v>29.737680319999999</v>
      </c>
      <c r="K184">
        <v>-95.772959220000004</v>
      </c>
      <c r="L184" t="s">
        <v>299</v>
      </c>
      <c r="M184" t="s">
        <v>280</v>
      </c>
      <c r="N184" t="s">
        <v>281</v>
      </c>
      <c r="O184" t="s">
        <v>282</v>
      </c>
      <c r="P184" t="s">
        <v>241</v>
      </c>
      <c r="Q184" t="s">
        <v>204</v>
      </c>
      <c r="R184" t="s">
        <v>297</v>
      </c>
      <c r="S184">
        <v>0</v>
      </c>
      <c r="T184">
        <v>0</v>
      </c>
      <c r="U184">
        <v>0</v>
      </c>
      <c r="V184">
        <v>1</v>
      </c>
      <c r="W184">
        <v>1</v>
      </c>
      <c r="X184">
        <v>1</v>
      </c>
      <c r="Y184">
        <v>0</v>
      </c>
      <c r="Z184">
        <v>0</v>
      </c>
      <c r="AA184">
        <v>0</v>
      </c>
      <c r="AB184">
        <v>0</v>
      </c>
      <c r="AC184">
        <v>1</v>
      </c>
      <c r="AD184">
        <v>1</v>
      </c>
      <c r="AE184">
        <v>1</v>
      </c>
      <c r="AF184">
        <v>0</v>
      </c>
      <c r="AG184">
        <v>0</v>
      </c>
      <c r="AH184">
        <v>0</v>
      </c>
      <c r="AI184">
        <v>0</v>
      </c>
      <c r="AJ184">
        <v>0</v>
      </c>
      <c r="AK184">
        <v>0</v>
      </c>
      <c r="AL184">
        <v>0</v>
      </c>
      <c r="AM184">
        <v>0</v>
      </c>
      <c r="AN184">
        <v>0</v>
      </c>
      <c r="AO184">
        <v>0</v>
      </c>
      <c r="AP184">
        <v>0</v>
      </c>
      <c r="AQ184">
        <v>0</v>
      </c>
      <c r="AR184">
        <v>0</v>
      </c>
      <c r="AS184">
        <v>0</v>
      </c>
      <c r="AT184">
        <v>0</v>
      </c>
      <c r="AU184" t="s">
        <v>191</v>
      </c>
      <c r="AV184" t="s">
        <v>329</v>
      </c>
      <c r="AX184" t="s">
        <v>338</v>
      </c>
      <c r="AY184">
        <v>77494</v>
      </c>
      <c r="AZ184">
        <v>48157673106</v>
      </c>
      <c r="BA184" t="s">
        <v>330</v>
      </c>
      <c r="BB184" t="s">
        <v>285</v>
      </c>
      <c r="BC184">
        <v>160476</v>
      </c>
      <c r="BD184">
        <v>2935</v>
      </c>
      <c r="BE184" t="s">
        <v>287</v>
      </c>
      <c r="BF184" t="s">
        <v>287</v>
      </c>
      <c r="BG184" t="s">
        <v>287</v>
      </c>
    </row>
    <row r="185" spans="1:59" x14ac:dyDescent="0.3">
      <c r="A185">
        <v>609445</v>
      </c>
      <c r="B185">
        <v>18769889</v>
      </c>
      <c r="C185">
        <v>2022</v>
      </c>
      <c r="D185" s="67">
        <v>44617</v>
      </c>
      <c r="E185">
        <v>14</v>
      </c>
      <c r="F185" t="s">
        <v>316</v>
      </c>
      <c r="G185" t="s">
        <v>331</v>
      </c>
      <c r="H185" t="s">
        <v>332</v>
      </c>
      <c r="I185" t="s">
        <v>278</v>
      </c>
      <c r="J185">
        <v>29.742568370000001</v>
      </c>
      <c r="K185">
        <v>-95.773019219999995</v>
      </c>
      <c r="L185" t="s">
        <v>299</v>
      </c>
      <c r="M185" t="s">
        <v>280</v>
      </c>
      <c r="N185" t="s">
        <v>281</v>
      </c>
      <c r="O185" t="s">
        <v>282</v>
      </c>
      <c r="P185" t="s">
        <v>317</v>
      </c>
      <c r="Q185" t="s">
        <v>204</v>
      </c>
      <c r="R185" t="s">
        <v>297</v>
      </c>
      <c r="S185">
        <v>0</v>
      </c>
      <c r="T185">
        <v>0</v>
      </c>
      <c r="U185">
        <v>2</v>
      </c>
      <c r="V185">
        <v>2</v>
      </c>
      <c r="W185">
        <v>4</v>
      </c>
      <c r="X185">
        <v>0</v>
      </c>
      <c r="Y185">
        <v>0</v>
      </c>
      <c r="Z185">
        <v>0</v>
      </c>
      <c r="AA185">
        <v>0</v>
      </c>
      <c r="AB185">
        <v>2</v>
      </c>
      <c r="AC185">
        <v>2</v>
      </c>
      <c r="AD185">
        <v>0</v>
      </c>
      <c r="AE185">
        <v>4</v>
      </c>
      <c r="AF185">
        <v>0</v>
      </c>
      <c r="AG185">
        <v>0</v>
      </c>
      <c r="AH185">
        <v>0</v>
      </c>
      <c r="AI185">
        <v>0</v>
      </c>
      <c r="AJ185">
        <v>0</v>
      </c>
      <c r="AK185">
        <v>0</v>
      </c>
      <c r="AL185">
        <v>0</v>
      </c>
      <c r="AM185">
        <v>0</v>
      </c>
      <c r="AN185">
        <v>0</v>
      </c>
      <c r="AO185">
        <v>0</v>
      </c>
      <c r="AP185">
        <v>0</v>
      </c>
      <c r="AQ185">
        <v>0</v>
      </c>
      <c r="AR185">
        <v>0</v>
      </c>
      <c r="AS185">
        <v>0</v>
      </c>
      <c r="AT185">
        <v>0</v>
      </c>
      <c r="AU185" t="s">
        <v>191</v>
      </c>
      <c r="AV185" t="s">
        <v>329</v>
      </c>
      <c r="AX185" t="s">
        <v>338</v>
      </c>
      <c r="AY185">
        <v>77494</v>
      </c>
      <c r="AZ185">
        <v>48157673106</v>
      </c>
      <c r="BA185" t="s">
        <v>330</v>
      </c>
      <c r="BB185" t="s">
        <v>285</v>
      </c>
      <c r="BC185">
        <v>160696</v>
      </c>
      <c r="BD185">
        <v>2935</v>
      </c>
      <c r="BE185" t="s">
        <v>287</v>
      </c>
      <c r="BF185" t="s">
        <v>287</v>
      </c>
      <c r="BG185" t="s">
        <v>287</v>
      </c>
    </row>
    <row r="186" spans="1:59" x14ac:dyDescent="0.3">
      <c r="A186">
        <v>610470</v>
      </c>
      <c r="B186">
        <v>18774198</v>
      </c>
      <c r="C186">
        <v>2022</v>
      </c>
      <c r="D186" s="67">
        <v>44621</v>
      </c>
      <c r="E186">
        <v>8</v>
      </c>
      <c r="F186" t="s">
        <v>295</v>
      </c>
      <c r="G186" t="s">
        <v>331</v>
      </c>
      <c r="H186" t="s">
        <v>332</v>
      </c>
      <c r="I186" t="s">
        <v>290</v>
      </c>
      <c r="J186">
        <v>29.743439349999999</v>
      </c>
      <c r="K186">
        <v>-95.773032509999993</v>
      </c>
      <c r="L186" t="s">
        <v>279</v>
      </c>
      <c r="M186" t="s">
        <v>280</v>
      </c>
      <c r="N186" t="s">
        <v>281</v>
      </c>
      <c r="O186" t="s">
        <v>282</v>
      </c>
      <c r="P186" t="s">
        <v>283</v>
      </c>
      <c r="Q186" t="s">
        <v>204</v>
      </c>
      <c r="R186" t="s">
        <v>297</v>
      </c>
      <c r="S186">
        <v>0</v>
      </c>
      <c r="T186">
        <v>0</v>
      </c>
      <c r="U186">
        <v>0</v>
      </c>
      <c r="V186">
        <v>0</v>
      </c>
      <c r="W186">
        <v>0</v>
      </c>
      <c r="X186">
        <v>2</v>
      </c>
      <c r="Y186">
        <v>0</v>
      </c>
      <c r="Z186">
        <v>0</v>
      </c>
      <c r="AA186">
        <v>0</v>
      </c>
      <c r="AB186">
        <v>0</v>
      </c>
      <c r="AC186">
        <v>0</v>
      </c>
      <c r="AD186">
        <v>2</v>
      </c>
      <c r="AE186">
        <v>0</v>
      </c>
      <c r="AF186">
        <v>0</v>
      </c>
      <c r="AG186">
        <v>0</v>
      </c>
      <c r="AH186">
        <v>0</v>
      </c>
      <c r="AI186">
        <v>0</v>
      </c>
      <c r="AJ186">
        <v>0</v>
      </c>
      <c r="AK186">
        <v>0</v>
      </c>
      <c r="AL186">
        <v>0</v>
      </c>
      <c r="AM186">
        <v>0</v>
      </c>
      <c r="AN186">
        <v>0</v>
      </c>
      <c r="AO186">
        <v>0</v>
      </c>
      <c r="AP186">
        <v>0</v>
      </c>
      <c r="AQ186">
        <v>0</v>
      </c>
      <c r="AR186">
        <v>0</v>
      </c>
      <c r="AS186">
        <v>0</v>
      </c>
      <c r="AT186">
        <v>0</v>
      </c>
      <c r="AU186" t="s">
        <v>191</v>
      </c>
      <c r="AV186" t="s">
        <v>329</v>
      </c>
      <c r="AX186" t="s">
        <v>338</v>
      </c>
      <c r="AY186">
        <v>77494</v>
      </c>
      <c r="AZ186">
        <v>48157673106</v>
      </c>
      <c r="BA186" t="s">
        <v>330</v>
      </c>
      <c r="BB186" t="s">
        <v>285</v>
      </c>
      <c r="BC186">
        <v>160696</v>
      </c>
      <c r="BD186">
        <v>2935</v>
      </c>
      <c r="BE186" t="s">
        <v>287</v>
      </c>
      <c r="BF186" t="s">
        <v>287</v>
      </c>
      <c r="BG186" t="s">
        <v>287</v>
      </c>
    </row>
    <row r="187" spans="1:59" x14ac:dyDescent="0.3">
      <c r="A187">
        <v>616396</v>
      </c>
      <c r="B187">
        <v>18796971</v>
      </c>
      <c r="C187">
        <v>2022</v>
      </c>
      <c r="D187" s="67">
        <v>44625</v>
      </c>
      <c r="E187">
        <v>13</v>
      </c>
      <c r="F187" t="s">
        <v>294</v>
      </c>
      <c r="G187" t="s">
        <v>331</v>
      </c>
      <c r="H187" t="s">
        <v>332</v>
      </c>
      <c r="I187" t="s">
        <v>290</v>
      </c>
      <c r="J187">
        <v>29.740541010000001</v>
      </c>
      <c r="K187">
        <v>-95.772991090000005</v>
      </c>
      <c r="L187" t="s">
        <v>279</v>
      </c>
      <c r="M187" t="s">
        <v>280</v>
      </c>
      <c r="N187" t="s">
        <v>281</v>
      </c>
      <c r="O187" t="s">
        <v>282</v>
      </c>
      <c r="P187" t="s">
        <v>317</v>
      </c>
      <c r="Q187" t="s">
        <v>204</v>
      </c>
      <c r="R187" t="s">
        <v>297</v>
      </c>
      <c r="S187">
        <v>0</v>
      </c>
      <c r="T187">
        <v>0</v>
      </c>
      <c r="U187">
        <v>2</v>
      </c>
      <c r="V187">
        <v>0</v>
      </c>
      <c r="W187">
        <v>2</v>
      </c>
      <c r="X187">
        <v>1</v>
      </c>
      <c r="Y187">
        <v>0</v>
      </c>
      <c r="Z187">
        <v>0</v>
      </c>
      <c r="AA187">
        <v>0</v>
      </c>
      <c r="AB187">
        <v>2</v>
      </c>
      <c r="AC187">
        <v>0</v>
      </c>
      <c r="AD187">
        <v>1</v>
      </c>
      <c r="AE187">
        <v>2</v>
      </c>
      <c r="AF187">
        <v>0</v>
      </c>
      <c r="AG187">
        <v>0</v>
      </c>
      <c r="AH187">
        <v>0</v>
      </c>
      <c r="AI187">
        <v>0</v>
      </c>
      <c r="AJ187">
        <v>0</v>
      </c>
      <c r="AK187">
        <v>0</v>
      </c>
      <c r="AL187">
        <v>0</v>
      </c>
      <c r="AM187">
        <v>0</v>
      </c>
      <c r="AN187">
        <v>0</v>
      </c>
      <c r="AO187">
        <v>0</v>
      </c>
      <c r="AP187">
        <v>0</v>
      </c>
      <c r="AQ187">
        <v>0</v>
      </c>
      <c r="AR187">
        <v>0</v>
      </c>
      <c r="AS187">
        <v>0</v>
      </c>
      <c r="AT187">
        <v>0</v>
      </c>
      <c r="AU187" t="s">
        <v>191</v>
      </c>
      <c r="AV187" t="s">
        <v>329</v>
      </c>
      <c r="AX187" t="s">
        <v>338</v>
      </c>
      <c r="AY187">
        <v>77494</v>
      </c>
      <c r="AZ187">
        <v>48157673106</v>
      </c>
      <c r="BA187" t="s">
        <v>330</v>
      </c>
      <c r="BB187" t="s">
        <v>285</v>
      </c>
      <c r="BC187">
        <v>160696</v>
      </c>
      <c r="BD187">
        <v>2935</v>
      </c>
      <c r="BE187" t="s">
        <v>287</v>
      </c>
      <c r="BF187" t="s">
        <v>287</v>
      </c>
      <c r="BG187" t="s">
        <v>287</v>
      </c>
    </row>
    <row r="188" spans="1:59" x14ac:dyDescent="0.3">
      <c r="A188">
        <v>616810</v>
      </c>
      <c r="B188">
        <v>18798987</v>
      </c>
      <c r="C188">
        <v>2022</v>
      </c>
      <c r="D188" s="67">
        <v>44635</v>
      </c>
      <c r="E188">
        <v>16</v>
      </c>
      <c r="F188" t="s">
        <v>295</v>
      </c>
      <c r="G188" t="s">
        <v>331</v>
      </c>
      <c r="H188" t="s">
        <v>332</v>
      </c>
      <c r="I188" t="s">
        <v>278</v>
      </c>
      <c r="J188">
        <v>29.73694381</v>
      </c>
      <c r="K188">
        <v>-95.772950660000006</v>
      </c>
      <c r="L188" t="s">
        <v>279</v>
      </c>
      <c r="M188" t="s">
        <v>280</v>
      </c>
      <c r="N188" t="s">
        <v>281</v>
      </c>
      <c r="O188" t="s">
        <v>282</v>
      </c>
      <c r="P188" t="s">
        <v>241</v>
      </c>
      <c r="Q188" t="s">
        <v>204</v>
      </c>
      <c r="R188" t="s">
        <v>297</v>
      </c>
      <c r="S188">
        <v>0</v>
      </c>
      <c r="T188">
        <v>0</v>
      </c>
      <c r="U188">
        <v>0</v>
      </c>
      <c r="V188">
        <v>1</v>
      </c>
      <c r="W188">
        <v>1</v>
      </c>
      <c r="X188">
        <v>2</v>
      </c>
      <c r="Y188">
        <v>0</v>
      </c>
      <c r="Z188">
        <v>0</v>
      </c>
      <c r="AA188">
        <v>0</v>
      </c>
      <c r="AB188">
        <v>0</v>
      </c>
      <c r="AC188">
        <v>1</v>
      </c>
      <c r="AD188">
        <v>2</v>
      </c>
      <c r="AE188">
        <v>1</v>
      </c>
      <c r="AF188">
        <v>0</v>
      </c>
      <c r="AG188">
        <v>0</v>
      </c>
      <c r="AH188">
        <v>0</v>
      </c>
      <c r="AI188">
        <v>0</v>
      </c>
      <c r="AJ188">
        <v>0</v>
      </c>
      <c r="AK188">
        <v>0</v>
      </c>
      <c r="AL188">
        <v>0</v>
      </c>
      <c r="AM188">
        <v>0</v>
      </c>
      <c r="AN188">
        <v>0</v>
      </c>
      <c r="AO188">
        <v>0</v>
      </c>
      <c r="AP188">
        <v>0</v>
      </c>
      <c r="AQ188">
        <v>0</v>
      </c>
      <c r="AR188">
        <v>0</v>
      </c>
      <c r="AS188">
        <v>0</v>
      </c>
      <c r="AT188">
        <v>0</v>
      </c>
      <c r="AU188" t="s">
        <v>191</v>
      </c>
      <c r="AV188" t="s">
        <v>329</v>
      </c>
      <c r="AX188" t="s">
        <v>338</v>
      </c>
      <c r="AY188">
        <v>77494</v>
      </c>
      <c r="AZ188">
        <v>48157673106</v>
      </c>
      <c r="BA188" t="s">
        <v>330</v>
      </c>
      <c r="BB188" t="s">
        <v>285</v>
      </c>
      <c r="BC188">
        <v>160476</v>
      </c>
      <c r="BD188">
        <v>2935</v>
      </c>
      <c r="BE188" t="s">
        <v>287</v>
      </c>
      <c r="BF188" t="s">
        <v>287</v>
      </c>
      <c r="BG188" t="s">
        <v>287</v>
      </c>
    </row>
    <row r="189" spans="1:59" x14ac:dyDescent="0.3">
      <c r="A189">
        <v>621434</v>
      </c>
      <c r="B189">
        <v>18816884</v>
      </c>
      <c r="C189">
        <v>2022</v>
      </c>
      <c r="D189" s="67">
        <v>44631</v>
      </c>
      <c r="E189">
        <v>5</v>
      </c>
      <c r="F189" t="s">
        <v>316</v>
      </c>
      <c r="G189" t="s">
        <v>331</v>
      </c>
      <c r="H189" t="s">
        <v>332</v>
      </c>
      <c r="I189" t="s">
        <v>290</v>
      </c>
      <c r="J189">
        <v>29.734718170000001</v>
      </c>
      <c r="K189">
        <v>-95.772928030000003</v>
      </c>
      <c r="L189" t="s">
        <v>279</v>
      </c>
      <c r="M189" t="s">
        <v>300</v>
      </c>
      <c r="N189" t="s">
        <v>292</v>
      </c>
      <c r="O189" t="s">
        <v>282</v>
      </c>
      <c r="P189" t="s">
        <v>241</v>
      </c>
      <c r="Q189" t="s">
        <v>204</v>
      </c>
      <c r="R189" t="s">
        <v>297</v>
      </c>
      <c r="S189">
        <v>0</v>
      </c>
      <c r="T189">
        <v>0</v>
      </c>
      <c r="U189">
        <v>0</v>
      </c>
      <c r="V189">
        <v>1</v>
      </c>
      <c r="W189">
        <v>1</v>
      </c>
      <c r="X189">
        <v>2</v>
      </c>
      <c r="Y189">
        <v>0</v>
      </c>
      <c r="Z189">
        <v>0</v>
      </c>
      <c r="AA189">
        <v>0</v>
      </c>
      <c r="AB189">
        <v>0</v>
      </c>
      <c r="AC189">
        <v>1</v>
      </c>
      <c r="AD189">
        <v>2</v>
      </c>
      <c r="AE189">
        <v>1</v>
      </c>
      <c r="AF189">
        <v>0</v>
      </c>
      <c r="AG189">
        <v>0</v>
      </c>
      <c r="AH189">
        <v>0</v>
      </c>
      <c r="AI189">
        <v>0</v>
      </c>
      <c r="AJ189">
        <v>0</v>
      </c>
      <c r="AK189">
        <v>0</v>
      </c>
      <c r="AL189">
        <v>0</v>
      </c>
      <c r="AM189">
        <v>0</v>
      </c>
      <c r="AN189">
        <v>0</v>
      </c>
      <c r="AO189">
        <v>0</v>
      </c>
      <c r="AP189">
        <v>0</v>
      </c>
      <c r="AQ189">
        <v>0</v>
      </c>
      <c r="AR189">
        <v>0</v>
      </c>
      <c r="AS189">
        <v>0</v>
      </c>
      <c r="AT189">
        <v>0</v>
      </c>
      <c r="AU189" t="s">
        <v>191</v>
      </c>
      <c r="AV189" t="s">
        <v>329</v>
      </c>
      <c r="AX189" t="s">
        <v>338</v>
      </c>
      <c r="AY189">
        <v>77494</v>
      </c>
      <c r="AZ189">
        <v>48157673106</v>
      </c>
      <c r="BA189" t="s">
        <v>330</v>
      </c>
      <c r="BB189" t="s">
        <v>285</v>
      </c>
      <c r="BC189">
        <v>160476</v>
      </c>
      <c r="BD189">
        <v>2935</v>
      </c>
      <c r="BE189" t="s">
        <v>287</v>
      </c>
      <c r="BF189" t="s">
        <v>287</v>
      </c>
      <c r="BG189" t="s">
        <v>287</v>
      </c>
    </row>
    <row r="190" spans="1:59" x14ac:dyDescent="0.3">
      <c r="A190">
        <v>622719</v>
      </c>
      <c r="B190">
        <v>18822028</v>
      </c>
      <c r="C190">
        <v>2022</v>
      </c>
      <c r="D190" s="67">
        <v>44648</v>
      </c>
      <c r="E190">
        <v>16</v>
      </c>
      <c r="F190" t="s">
        <v>303</v>
      </c>
      <c r="G190" t="s">
        <v>331</v>
      </c>
      <c r="H190" t="s">
        <v>332</v>
      </c>
      <c r="I190" t="s">
        <v>290</v>
      </c>
      <c r="J190">
        <v>29.736087080000001</v>
      </c>
      <c r="K190">
        <v>-95.772942220000004</v>
      </c>
      <c r="L190" t="s">
        <v>279</v>
      </c>
      <c r="M190" t="s">
        <v>280</v>
      </c>
      <c r="N190" t="s">
        <v>281</v>
      </c>
      <c r="O190" t="s">
        <v>282</v>
      </c>
      <c r="P190" t="s">
        <v>283</v>
      </c>
      <c r="Q190" t="s">
        <v>204</v>
      </c>
      <c r="R190" t="s">
        <v>297</v>
      </c>
      <c r="S190">
        <v>0</v>
      </c>
      <c r="T190">
        <v>0</v>
      </c>
      <c r="U190">
        <v>0</v>
      </c>
      <c r="V190">
        <v>0</v>
      </c>
      <c r="W190">
        <v>0</v>
      </c>
      <c r="X190">
        <v>2</v>
      </c>
      <c r="Y190">
        <v>0</v>
      </c>
      <c r="Z190">
        <v>0</v>
      </c>
      <c r="AA190">
        <v>0</v>
      </c>
      <c r="AB190">
        <v>0</v>
      </c>
      <c r="AC190">
        <v>0</v>
      </c>
      <c r="AD190">
        <v>2</v>
      </c>
      <c r="AE190">
        <v>0</v>
      </c>
      <c r="AF190">
        <v>0</v>
      </c>
      <c r="AG190">
        <v>0</v>
      </c>
      <c r="AH190">
        <v>0</v>
      </c>
      <c r="AI190">
        <v>0</v>
      </c>
      <c r="AJ190">
        <v>0</v>
      </c>
      <c r="AK190">
        <v>0</v>
      </c>
      <c r="AL190">
        <v>0</v>
      </c>
      <c r="AM190">
        <v>0</v>
      </c>
      <c r="AN190">
        <v>0</v>
      </c>
      <c r="AO190">
        <v>0</v>
      </c>
      <c r="AP190">
        <v>0</v>
      </c>
      <c r="AQ190">
        <v>0</v>
      </c>
      <c r="AR190">
        <v>0</v>
      </c>
      <c r="AS190">
        <v>0</v>
      </c>
      <c r="AT190">
        <v>0</v>
      </c>
      <c r="AU190" t="s">
        <v>191</v>
      </c>
      <c r="AV190" t="s">
        <v>329</v>
      </c>
      <c r="AX190" t="s">
        <v>338</v>
      </c>
      <c r="AY190">
        <v>77494</v>
      </c>
      <c r="AZ190">
        <v>48157673106</v>
      </c>
      <c r="BA190" t="s">
        <v>330</v>
      </c>
      <c r="BB190" t="s">
        <v>285</v>
      </c>
      <c r="BC190">
        <v>160476</v>
      </c>
      <c r="BD190">
        <v>2935</v>
      </c>
      <c r="BE190" t="s">
        <v>287</v>
      </c>
      <c r="BF190" t="s">
        <v>287</v>
      </c>
      <c r="BG190" t="s">
        <v>287</v>
      </c>
    </row>
    <row r="191" spans="1:59" x14ac:dyDescent="0.3">
      <c r="A191">
        <v>624049</v>
      </c>
      <c r="B191">
        <v>18827259</v>
      </c>
      <c r="C191">
        <v>2022</v>
      </c>
      <c r="D191" s="67">
        <v>44651</v>
      </c>
      <c r="E191">
        <v>15</v>
      </c>
      <c r="F191" t="s">
        <v>288</v>
      </c>
      <c r="G191" t="s">
        <v>331</v>
      </c>
      <c r="H191" t="s">
        <v>332</v>
      </c>
      <c r="I191" t="s">
        <v>318</v>
      </c>
      <c r="J191">
        <v>29.740990660000001</v>
      </c>
      <c r="K191">
        <v>-95.772996739999996</v>
      </c>
      <c r="L191" t="s">
        <v>279</v>
      </c>
      <c r="M191" t="s">
        <v>280</v>
      </c>
      <c r="N191" t="s">
        <v>281</v>
      </c>
      <c r="O191" t="s">
        <v>282</v>
      </c>
      <c r="P191" t="s">
        <v>283</v>
      </c>
      <c r="Q191" t="s">
        <v>204</v>
      </c>
      <c r="R191" t="s">
        <v>297</v>
      </c>
      <c r="S191">
        <v>0</v>
      </c>
      <c r="T191">
        <v>0</v>
      </c>
      <c r="U191">
        <v>0</v>
      </c>
      <c r="V191">
        <v>0</v>
      </c>
      <c r="W191">
        <v>0</v>
      </c>
      <c r="X191">
        <v>2</v>
      </c>
      <c r="Y191">
        <v>0</v>
      </c>
      <c r="Z191">
        <v>0</v>
      </c>
      <c r="AA191">
        <v>0</v>
      </c>
      <c r="AB191">
        <v>0</v>
      </c>
      <c r="AC191">
        <v>0</v>
      </c>
      <c r="AD191">
        <v>2</v>
      </c>
      <c r="AE191">
        <v>0</v>
      </c>
      <c r="AF191">
        <v>0</v>
      </c>
      <c r="AG191">
        <v>0</v>
      </c>
      <c r="AH191">
        <v>0</v>
      </c>
      <c r="AI191">
        <v>0</v>
      </c>
      <c r="AJ191">
        <v>0</v>
      </c>
      <c r="AK191">
        <v>0</v>
      </c>
      <c r="AL191">
        <v>0</v>
      </c>
      <c r="AM191">
        <v>0</v>
      </c>
      <c r="AN191">
        <v>0</v>
      </c>
      <c r="AO191">
        <v>0</v>
      </c>
      <c r="AP191">
        <v>0</v>
      </c>
      <c r="AQ191">
        <v>0</v>
      </c>
      <c r="AR191">
        <v>0</v>
      </c>
      <c r="AS191">
        <v>0</v>
      </c>
      <c r="AT191">
        <v>0</v>
      </c>
      <c r="AU191" t="s">
        <v>191</v>
      </c>
      <c r="AV191" t="s">
        <v>329</v>
      </c>
      <c r="AX191" t="s">
        <v>338</v>
      </c>
      <c r="AY191">
        <v>77494</v>
      </c>
      <c r="AZ191">
        <v>48157673106</v>
      </c>
      <c r="BA191" t="s">
        <v>330</v>
      </c>
      <c r="BB191" t="s">
        <v>285</v>
      </c>
      <c r="BC191">
        <v>160696</v>
      </c>
      <c r="BD191">
        <v>2935</v>
      </c>
      <c r="BE191" t="s">
        <v>287</v>
      </c>
      <c r="BF191" t="s">
        <v>287</v>
      </c>
      <c r="BG191" t="s">
        <v>287</v>
      </c>
    </row>
    <row r="192" spans="1:59" x14ac:dyDescent="0.3">
      <c r="A192">
        <v>625305</v>
      </c>
      <c r="B192">
        <v>18831665</v>
      </c>
      <c r="C192">
        <v>2022</v>
      </c>
      <c r="D192" s="67">
        <v>44652</v>
      </c>
      <c r="E192">
        <v>19</v>
      </c>
      <c r="F192" t="s">
        <v>316</v>
      </c>
      <c r="G192" t="s">
        <v>331</v>
      </c>
      <c r="H192" t="s">
        <v>332</v>
      </c>
      <c r="I192" t="s">
        <v>278</v>
      </c>
      <c r="J192">
        <v>29.740760730000002</v>
      </c>
      <c r="K192">
        <v>-95.772993729999996</v>
      </c>
      <c r="L192" t="s">
        <v>279</v>
      </c>
      <c r="M192" t="s">
        <v>280</v>
      </c>
      <c r="N192" t="s">
        <v>281</v>
      </c>
      <c r="O192" t="s">
        <v>282</v>
      </c>
      <c r="P192" t="s">
        <v>241</v>
      </c>
      <c r="Q192" t="s">
        <v>204</v>
      </c>
      <c r="R192" t="s">
        <v>297</v>
      </c>
      <c r="S192">
        <v>0</v>
      </c>
      <c r="T192">
        <v>0</v>
      </c>
      <c r="U192">
        <v>0</v>
      </c>
      <c r="V192">
        <v>1</v>
      </c>
      <c r="W192">
        <v>1</v>
      </c>
      <c r="X192">
        <v>3</v>
      </c>
      <c r="Y192">
        <v>0</v>
      </c>
      <c r="Z192">
        <v>0</v>
      </c>
      <c r="AA192">
        <v>0</v>
      </c>
      <c r="AB192">
        <v>0</v>
      </c>
      <c r="AC192">
        <v>1</v>
      </c>
      <c r="AD192">
        <v>3</v>
      </c>
      <c r="AE192">
        <v>1</v>
      </c>
      <c r="AF192">
        <v>0</v>
      </c>
      <c r="AG192">
        <v>0</v>
      </c>
      <c r="AH192">
        <v>0</v>
      </c>
      <c r="AI192">
        <v>0</v>
      </c>
      <c r="AJ192">
        <v>0</v>
      </c>
      <c r="AK192">
        <v>0</v>
      </c>
      <c r="AL192">
        <v>0</v>
      </c>
      <c r="AM192">
        <v>0</v>
      </c>
      <c r="AN192">
        <v>0</v>
      </c>
      <c r="AO192">
        <v>0</v>
      </c>
      <c r="AP192">
        <v>0</v>
      </c>
      <c r="AQ192">
        <v>0</v>
      </c>
      <c r="AR192">
        <v>0</v>
      </c>
      <c r="AS192">
        <v>0</v>
      </c>
      <c r="AT192">
        <v>0</v>
      </c>
      <c r="AU192" t="s">
        <v>191</v>
      </c>
      <c r="AV192" t="s">
        <v>329</v>
      </c>
      <c r="AX192" t="s">
        <v>338</v>
      </c>
      <c r="AY192">
        <v>77494</v>
      </c>
      <c r="AZ192">
        <v>48157673106</v>
      </c>
      <c r="BA192" t="s">
        <v>330</v>
      </c>
      <c r="BB192" t="s">
        <v>285</v>
      </c>
      <c r="BC192">
        <v>160696</v>
      </c>
      <c r="BD192">
        <v>2935</v>
      </c>
      <c r="BE192" t="s">
        <v>287</v>
      </c>
      <c r="BF192" t="s">
        <v>287</v>
      </c>
      <c r="BG192" t="s">
        <v>287</v>
      </c>
    </row>
    <row r="193" spans="1:59" x14ac:dyDescent="0.3">
      <c r="A193">
        <v>627851</v>
      </c>
      <c r="B193">
        <v>18841983</v>
      </c>
      <c r="C193">
        <v>2022</v>
      </c>
      <c r="D193" s="67">
        <v>44659</v>
      </c>
      <c r="E193">
        <v>16</v>
      </c>
      <c r="F193" t="s">
        <v>316</v>
      </c>
      <c r="G193" t="s">
        <v>331</v>
      </c>
      <c r="H193" t="s">
        <v>332</v>
      </c>
      <c r="I193" t="s">
        <v>278</v>
      </c>
      <c r="J193">
        <v>29.733551330000001</v>
      </c>
      <c r="K193">
        <v>-95.772908540000003</v>
      </c>
      <c r="L193" t="s">
        <v>279</v>
      </c>
      <c r="M193" t="s">
        <v>280</v>
      </c>
      <c r="N193" t="s">
        <v>281</v>
      </c>
      <c r="O193" t="s">
        <v>282</v>
      </c>
      <c r="P193" t="s">
        <v>283</v>
      </c>
      <c r="Q193" t="s">
        <v>204</v>
      </c>
      <c r="R193" t="s">
        <v>311</v>
      </c>
      <c r="S193">
        <v>0</v>
      </c>
      <c r="T193">
        <v>0</v>
      </c>
      <c r="U193">
        <v>0</v>
      </c>
      <c r="V193">
        <v>0</v>
      </c>
      <c r="W193">
        <v>0</v>
      </c>
      <c r="X193">
        <v>1</v>
      </c>
      <c r="Y193">
        <v>1</v>
      </c>
      <c r="Z193">
        <v>0</v>
      </c>
      <c r="AA193">
        <v>0</v>
      </c>
      <c r="AB193">
        <v>0</v>
      </c>
      <c r="AC193">
        <v>0</v>
      </c>
      <c r="AD193">
        <v>1</v>
      </c>
      <c r="AE193">
        <v>0</v>
      </c>
      <c r="AF193">
        <v>1</v>
      </c>
      <c r="AG193">
        <v>0</v>
      </c>
      <c r="AH193">
        <v>0</v>
      </c>
      <c r="AI193">
        <v>0</v>
      </c>
      <c r="AJ193">
        <v>0</v>
      </c>
      <c r="AK193">
        <v>0</v>
      </c>
      <c r="AL193">
        <v>0</v>
      </c>
      <c r="AM193">
        <v>0</v>
      </c>
      <c r="AN193">
        <v>0</v>
      </c>
      <c r="AO193">
        <v>0</v>
      </c>
      <c r="AP193">
        <v>0</v>
      </c>
      <c r="AQ193">
        <v>0</v>
      </c>
      <c r="AR193">
        <v>0</v>
      </c>
      <c r="AS193">
        <v>0</v>
      </c>
      <c r="AT193">
        <v>0</v>
      </c>
      <c r="AU193" t="s">
        <v>191</v>
      </c>
      <c r="AV193" t="s">
        <v>329</v>
      </c>
      <c r="AX193" t="s">
        <v>338</v>
      </c>
      <c r="AY193">
        <v>77494</v>
      </c>
      <c r="AZ193">
        <v>48157673106</v>
      </c>
      <c r="BA193" t="s">
        <v>330</v>
      </c>
      <c r="BB193" t="s">
        <v>285</v>
      </c>
      <c r="BC193">
        <v>160476</v>
      </c>
      <c r="BD193">
        <v>2935</v>
      </c>
      <c r="BE193" t="s">
        <v>287</v>
      </c>
      <c r="BF193" t="s">
        <v>287</v>
      </c>
      <c r="BG193" t="s">
        <v>287</v>
      </c>
    </row>
    <row r="194" spans="1:59" x14ac:dyDescent="0.3">
      <c r="A194">
        <v>629713</v>
      </c>
      <c r="B194">
        <v>18849164</v>
      </c>
      <c r="C194">
        <v>2022</v>
      </c>
      <c r="D194" s="67">
        <v>44645</v>
      </c>
      <c r="E194">
        <v>17</v>
      </c>
      <c r="F194" t="s">
        <v>316</v>
      </c>
      <c r="G194" t="s">
        <v>331</v>
      </c>
      <c r="H194" t="s">
        <v>332</v>
      </c>
      <c r="I194" t="s">
        <v>290</v>
      </c>
      <c r="J194">
        <v>29.740541010000001</v>
      </c>
      <c r="K194">
        <v>-95.772991090000005</v>
      </c>
      <c r="L194" t="s">
        <v>279</v>
      </c>
      <c r="M194" t="s">
        <v>280</v>
      </c>
      <c r="N194" t="s">
        <v>281</v>
      </c>
      <c r="O194" t="s">
        <v>282</v>
      </c>
      <c r="P194" t="s">
        <v>283</v>
      </c>
      <c r="Q194" t="s">
        <v>204</v>
      </c>
      <c r="R194" t="s">
        <v>297</v>
      </c>
      <c r="S194">
        <v>0</v>
      </c>
      <c r="T194">
        <v>0</v>
      </c>
      <c r="U194">
        <v>0</v>
      </c>
      <c r="V194">
        <v>0</v>
      </c>
      <c r="W194">
        <v>0</v>
      </c>
      <c r="X194">
        <v>3</v>
      </c>
      <c r="Y194">
        <v>0</v>
      </c>
      <c r="Z194">
        <v>0</v>
      </c>
      <c r="AA194">
        <v>0</v>
      </c>
      <c r="AB194">
        <v>0</v>
      </c>
      <c r="AC194">
        <v>0</v>
      </c>
      <c r="AD194">
        <v>3</v>
      </c>
      <c r="AE194">
        <v>0</v>
      </c>
      <c r="AF194">
        <v>0</v>
      </c>
      <c r="AG194">
        <v>0</v>
      </c>
      <c r="AH194">
        <v>0</v>
      </c>
      <c r="AI194">
        <v>0</v>
      </c>
      <c r="AJ194">
        <v>0</v>
      </c>
      <c r="AK194">
        <v>0</v>
      </c>
      <c r="AL194">
        <v>0</v>
      </c>
      <c r="AM194">
        <v>0</v>
      </c>
      <c r="AN194">
        <v>0</v>
      </c>
      <c r="AO194">
        <v>0</v>
      </c>
      <c r="AP194">
        <v>0</v>
      </c>
      <c r="AQ194">
        <v>0</v>
      </c>
      <c r="AR194">
        <v>0</v>
      </c>
      <c r="AS194">
        <v>0</v>
      </c>
      <c r="AT194">
        <v>0</v>
      </c>
      <c r="AU194" t="s">
        <v>191</v>
      </c>
      <c r="AV194" t="s">
        <v>329</v>
      </c>
      <c r="AX194" t="s">
        <v>338</v>
      </c>
      <c r="AY194">
        <v>77494</v>
      </c>
      <c r="AZ194">
        <v>48157673106</v>
      </c>
      <c r="BA194" t="s">
        <v>330</v>
      </c>
      <c r="BB194" t="s">
        <v>285</v>
      </c>
      <c r="BC194">
        <v>160696</v>
      </c>
      <c r="BD194">
        <v>2935</v>
      </c>
      <c r="BE194" t="s">
        <v>287</v>
      </c>
      <c r="BF194" t="s">
        <v>287</v>
      </c>
      <c r="BG194" t="s">
        <v>287</v>
      </c>
    </row>
    <row r="195" spans="1:59" x14ac:dyDescent="0.3">
      <c r="A195">
        <v>631812</v>
      </c>
      <c r="B195">
        <v>18857516</v>
      </c>
      <c r="C195">
        <v>2022</v>
      </c>
      <c r="D195" s="67">
        <v>44660</v>
      </c>
      <c r="E195">
        <v>15</v>
      </c>
      <c r="F195" t="s">
        <v>294</v>
      </c>
      <c r="G195" t="s">
        <v>331</v>
      </c>
      <c r="H195" t="s">
        <v>332</v>
      </c>
      <c r="I195" t="s">
        <v>278</v>
      </c>
      <c r="J195">
        <v>29.737743850000001</v>
      </c>
      <c r="K195">
        <v>-95.772959950000001</v>
      </c>
      <c r="L195" t="s">
        <v>279</v>
      </c>
      <c r="M195" t="s">
        <v>280</v>
      </c>
      <c r="N195" t="s">
        <v>281</v>
      </c>
      <c r="O195" t="s">
        <v>282</v>
      </c>
      <c r="P195" t="s">
        <v>241</v>
      </c>
      <c r="Q195" t="s">
        <v>204</v>
      </c>
      <c r="R195" t="s">
        <v>311</v>
      </c>
      <c r="S195">
        <v>0</v>
      </c>
      <c r="T195">
        <v>0</v>
      </c>
      <c r="U195">
        <v>0</v>
      </c>
      <c r="V195">
        <v>2</v>
      </c>
      <c r="W195">
        <v>2</v>
      </c>
      <c r="X195">
        <v>1</v>
      </c>
      <c r="Y195">
        <v>0</v>
      </c>
      <c r="Z195">
        <v>0</v>
      </c>
      <c r="AA195">
        <v>0</v>
      </c>
      <c r="AB195">
        <v>0</v>
      </c>
      <c r="AC195">
        <v>2</v>
      </c>
      <c r="AD195">
        <v>1</v>
      </c>
      <c r="AE195">
        <v>2</v>
      </c>
      <c r="AF195">
        <v>0</v>
      </c>
      <c r="AG195">
        <v>0</v>
      </c>
      <c r="AH195">
        <v>0</v>
      </c>
      <c r="AI195">
        <v>0</v>
      </c>
      <c r="AJ195">
        <v>0</v>
      </c>
      <c r="AK195">
        <v>0</v>
      </c>
      <c r="AL195">
        <v>0</v>
      </c>
      <c r="AM195">
        <v>0</v>
      </c>
      <c r="AN195">
        <v>0</v>
      </c>
      <c r="AO195">
        <v>0</v>
      </c>
      <c r="AP195">
        <v>0</v>
      </c>
      <c r="AQ195">
        <v>0</v>
      </c>
      <c r="AR195">
        <v>0</v>
      </c>
      <c r="AS195">
        <v>0</v>
      </c>
      <c r="AT195">
        <v>0</v>
      </c>
      <c r="AU195" t="s">
        <v>191</v>
      </c>
      <c r="AV195" t="s">
        <v>329</v>
      </c>
      <c r="AX195" t="s">
        <v>338</v>
      </c>
      <c r="AY195">
        <v>77494</v>
      </c>
      <c r="AZ195">
        <v>48157673106</v>
      </c>
      <c r="BA195" t="s">
        <v>330</v>
      </c>
      <c r="BB195" t="s">
        <v>285</v>
      </c>
      <c r="BC195">
        <v>160476</v>
      </c>
      <c r="BD195">
        <v>2935</v>
      </c>
      <c r="BE195" t="s">
        <v>287</v>
      </c>
      <c r="BF195" t="s">
        <v>287</v>
      </c>
      <c r="BG195" t="s">
        <v>287</v>
      </c>
    </row>
    <row r="196" spans="1:59" x14ac:dyDescent="0.3">
      <c r="A196">
        <v>633869</v>
      </c>
      <c r="B196">
        <v>18866332</v>
      </c>
      <c r="C196">
        <v>2022</v>
      </c>
      <c r="D196" s="67">
        <v>44649</v>
      </c>
      <c r="E196">
        <v>15</v>
      </c>
      <c r="F196" t="s">
        <v>295</v>
      </c>
      <c r="G196" t="s">
        <v>277</v>
      </c>
      <c r="H196" t="s">
        <v>332</v>
      </c>
      <c r="I196" t="s">
        <v>278</v>
      </c>
      <c r="J196">
        <v>29.743935180000001</v>
      </c>
      <c r="K196">
        <v>-95.773033389999995</v>
      </c>
      <c r="L196" t="s">
        <v>279</v>
      </c>
      <c r="M196" t="s">
        <v>280</v>
      </c>
      <c r="N196" t="s">
        <v>308</v>
      </c>
      <c r="O196" t="s">
        <v>282</v>
      </c>
      <c r="P196" t="s">
        <v>283</v>
      </c>
      <c r="Q196" t="s">
        <v>203</v>
      </c>
      <c r="R196" t="s">
        <v>333</v>
      </c>
      <c r="S196">
        <v>0</v>
      </c>
      <c r="T196">
        <v>0</v>
      </c>
      <c r="U196">
        <v>0</v>
      </c>
      <c r="V196">
        <v>0</v>
      </c>
      <c r="W196">
        <v>0</v>
      </c>
      <c r="X196">
        <v>2</v>
      </c>
      <c r="Y196">
        <v>0</v>
      </c>
      <c r="Z196">
        <v>0</v>
      </c>
      <c r="AA196">
        <v>0</v>
      </c>
      <c r="AB196">
        <v>0</v>
      </c>
      <c r="AC196">
        <v>0</v>
      </c>
      <c r="AD196">
        <v>2</v>
      </c>
      <c r="AE196">
        <v>0</v>
      </c>
      <c r="AF196">
        <v>0</v>
      </c>
      <c r="AG196">
        <v>0</v>
      </c>
      <c r="AH196">
        <v>0</v>
      </c>
      <c r="AI196">
        <v>0</v>
      </c>
      <c r="AJ196">
        <v>0</v>
      </c>
      <c r="AK196">
        <v>0</v>
      </c>
      <c r="AL196">
        <v>0</v>
      </c>
      <c r="AM196">
        <v>0</v>
      </c>
      <c r="AN196">
        <v>0</v>
      </c>
      <c r="AO196">
        <v>0</v>
      </c>
      <c r="AP196">
        <v>0</v>
      </c>
      <c r="AQ196">
        <v>0</v>
      </c>
      <c r="AR196">
        <v>0</v>
      </c>
      <c r="AS196">
        <v>0</v>
      </c>
      <c r="AT196">
        <v>0</v>
      </c>
      <c r="AU196" t="s">
        <v>191</v>
      </c>
      <c r="AV196" t="s">
        <v>329</v>
      </c>
      <c r="AY196">
        <v>77494</v>
      </c>
      <c r="AZ196">
        <v>48157673106</v>
      </c>
      <c r="BA196" t="s">
        <v>330</v>
      </c>
      <c r="BB196" t="s">
        <v>285</v>
      </c>
      <c r="BC196">
        <v>160696</v>
      </c>
      <c r="BD196">
        <v>2935</v>
      </c>
      <c r="BE196" t="s">
        <v>287</v>
      </c>
      <c r="BF196" t="s">
        <v>287</v>
      </c>
      <c r="BG196" t="s">
        <v>342</v>
      </c>
    </row>
    <row r="197" spans="1:59" x14ac:dyDescent="0.3">
      <c r="A197">
        <v>643945</v>
      </c>
      <c r="B197">
        <v>18905654</v>
      </c>
      <c r="C197">
        <v>2022</v>
      </c>
      <c r="D197" s="67">
        <v>44682</v>
      </c>
      <c r="E197">
        <v>14</v>
      </c>
      <c r="F197" t="s">
        <v>289</v>
      </c>
      <c r="G197" t="s">
        <v>331</v>
      </c>
      <c r="H197" t="s">
        <v>332</v>
      </c>
      <c r="I197" t="s">
        <v>278</v>
      </c>
      <c r="J197">
        <v>29.743923840000001</v>
      </c>
      <c r="K197">
        <v>-95.773033369999993</v>
      </c>
      <c r="L197" t="s">
        <v>279</v>
      </c>
      <c r="M197" t="s">
        <v>280</v>
      </c>
      <c r="N197" t="s">
        <v>308</v>
      </c>
      <c r="O197" t="s">
        <v>282</v>
      </c>
      <c r="P197" t="s">
        <v>283</v>
      </c>
      <c r="Q197" t="s">
        <v>201</v>
      </c>
      <c r="R197" t="s">
        <v>297</v>
      </c>
      <c r="S197">
        <v>0</v>
      </c>
      <c r="T197">
        <v>0</v>
      </c>
      <c r="U197">
        <v>0</v>
      </c>
      <c r="V197">
        <v>0</v>
      </c>
      <c r="W197">
        <v>0</v>
      </c>
      <c r="X197">
        <v>1</v>
      </c>
      <c r="Y197">
        <v>1</v>
      </c>
      <c r="Z197">
        <v>0</v>
      </c>
      <c r="AA197">
        <v>0</v>
      </c>
      <c r="AB197">
        <v>0</v>
      </c>
      <c r="AC197">
        <v>0</v>
      </c>
      <c r="AD197">
        <v>1</v>
      </c>
      <c r="AE197">
        <v>0</v>
      </c>
      <c r="AF197">
        <v>1</v>
      </c>
      <c r="AG197">
        <v>0</v>
      </c>
      <c r="AH197">
        <v>0</v>
      </c>
      <c r="AI197">
        <v>0</v>
      </c>
      <c r="AJ197">
        <v>0</v>
      </c>
      <c r="AK197">
        <v>0</v>
      </c>
      <c r="AL197">
        <v>0</v>
      </c>
      <c r="AM197">
        <v>0</v>
      </c>
      <c r="AN197">
        <v>0</v>
      </c>
      <c r="AO197">
        <v>0</v>
      </c>
      <c r="AP197">
        <v>0</v>
      </c>
      <c r="AQ197">
        <v>0</v>
      </c>
      <c r="AR197">
        <v>0</v>
      </c>
      <c r="AS197">
        <v>0</v>
      </c>
      <c r="AT197">
        <v>0</v>
      </c>
      <c r="AU197" t="s">
        <v>191</v>
      </c>
      <c r="AV197" t="s">
        <v>329</v>
      </c>
      <c r="AY197">
        <v>77494</v>
      </c>
      <c r="AZ197">
        <v>48157673106</v>
      </c>
      <c r="BA197" t="s">
        <v>330</v>
      </c>
      <c r="BB197" t="s">
        <v>285</v>
      </c>
      <c r="BC197">
        <v>160696</v>
      </c>
      <c r="BD197">
        <v>2935</v>
      </c>
      <c r="BE197" t="s">
        <v>287</v>
      </c>
      <c r="BF197" t="s">
        <v>287</v>
      </c>
      <c r="BG197" t="s">
        <v>287</v>
      </c>
    </row>
    <row r="198" spans="1:59" x14ac:dyDescent="0.3">
      <c r="A198">
        <v>656970</v>
      </c>
      <c r="B198">
        <v>18958990</v>
      </c>
      <c r="C198">
        <v>2022</v>
      </c>
      <c r="D198" s="67">
        <v>44725</v>
      </c>
      <c r="E198">
        <v>17</v>
      </c>
      <c r="F198" t="s">
        <v>303</v>
      </c>
      <c r="G198" t="s">
        <v>331</v>
      </c>
      <c r="H198" t="s">
        <v>332</v>
      </c>
      <c r="I198" t="s">
        <v>290</v>
      </c>
      <c r="J198">
        <v>29.742883540000001</v>
      </c>
      <c r="K198">
        <v>-95.773024340000006</v>
      </c>
      <c r="L198" t="s">
        <v>279</v>
      </c>
      <c r="M198" t="s">
        <v>280</v>
      </c>
      <c r="N198" t="s">
        <v>281</v>
      </c>
      <c r="O198" t="s">
        <v>282</v>
      </c>
      <c r="P198" t="s">
        <v>283</v>
      </c>
      <c r="Q198" t="s">
        <v>204</v>
      </c>
      <c r="R198" t="s">
        <v>297</v>
      </c>
      <c r="S198">
        <v>0</v>
      </c>
      <c r="T198">
        <v>0</v>
      </c>
      <c r="U198">
        <v>0</v>
      </c>
      <c r="V198">
        <v>0</v>
      </c>
      <c r="W198">
        <v>0</v>
      </c>
      <c r="X198">
        <v>3</v>
      </c>
      <c r="Y198">
        <v>0</v>
      </c>
      <c r="Z198">
        <v>0</v>
      </c>
      <c r="AA198">
        <v>0</v>
      </c>
      <c r="AB198">
        <v>0</v>
      </c>
      <c r="AC198">
        <v>0</v>
      </c>
      <c r="AD198">
        <v>3</v>
      </c>
      <c r="AE198">
        <v>0</v>
      </c>
      <c r="AF198">
        <v>0</v>
      </c>
      <c r="AG198">
        <v>0</v>
      </c>
      <c r="AH198">
        <v>0</v>
      </c>
      <c r="AI198">
        <v>0</v>
      </c>
      <c r="AJ198">
        <v>0</v>
      </c>
      <c r="AK198">
        <v>0</v>
      </c>
      <c r="AL198">
        <v>0</v>
      </c>
      <c r="AM198">
        <v>0</v>
      </c>
      <c r="AN198">
        <v>0</v>
      </c>
      <c r="AO198">
        <v>0</v>
      </c>
      <c r="AP198">
        <v>0</v>
      </c>
      <c r="AQ198">
        <v>0</v>
      </c>
      <c r="AR198">
        <v>0</v>
      </c>
      <c r="AS198">
        <v>0</v>
      </c>
      <c r="AT198">
        <v>0</v>
      </c>
      <c r="AU198" t="s">
        <v>191</v>
      </c>
      <c r="AV198" t="s">
        <v>329</v>
      </c>
      <c r="AX198" t="s">
        <v>338</v>
      </c>
      <c r="AY198">
        <v>77494</v>
      </c>
      <c r="AZ198">
        <v>48157673106</v>
      </c>
      <c r="BA198" t="s">
        <v>330</v>
      </c>
      <c r="BB198" t="s">
        <v>285</v>
      </c>
      <c r="BC198">
        <v>160696</v>
      </c>
      <c r="BD198">
        <v>2935</v>
      </c>
      <c r="BE198" t="s">
        <v>287</v>
      </c>
      <c r="BF198" t="s">
        <v>287</v>
      </c>
      <c r="BG198" t="s">
        <v>287</v>
      </c>
    </row>
    <row r="199" spans="1:59" x14ac:dyDescent="0.3">
      <c r="A199">
        <v>658395</v>
      </c>
      <c r="B199">
        <v>18964889</v>
      </c>
      <c r="C199">
        <v>2022</v>
      </c>
      <c r="D199" s="67">
        <v>44728</v>
      </c>
      <c r="E199">
        <v>16</v>
      </c>
      <c r="F199" t="s">
        <v>288</v>
      </c>
      <c r="G199" t="s">
        <v>331</v>
      </c>
      <c r="H199" t="s">
        <v>332</v>
      </c>
      <c r="I199" t="s">
        <v>290</v>
      </c>
      <c r="J199">
        <v>29.737781609999999</v>
      </c>
      <c r="K199">
        <v>-95.772960389999994</v>
      </c>
      <c r="L199" t="s">
        <v>279</v>
      </c>
      <c r="M199" t="s">
        <v>280</v>
      </c>
      <c r="N199" t="s">
        <v>292</v>
      </c>
      <c r="O199" t="s">
        <v>282</v>
      </c>
      <c r="P199" t="s">
        <v>283</v>
      </c>
      <c r="Q199" t="s">
        <v>204</v>
      </c>
      <c r="R199" t="s">
        <v>297</v>
      </c>
      <c r="S199">
        <v>0</v>
      </c>
      <c r="T199">
        <v>0</v>
      </c>
      <c r="U199">
        <v>0</v>
      </c>
      <c r="V199">
        <v>0</v>
      </c>
      <c r="W199">
        <v>0</v>
      </c>
      <c r="X199">
        <v>5</v>
      </c>
      <c r="Y199">
        <v>0</v>
      </c>
      <c r="Z199">
        <v>0</v>
      </c>
      <c r="AA199">
        <v>0</v>
      </c>
      <c r="AB199">
        <v>0</v>
      </c>
      <c r="AC199">
        <v>0</v>
      </c>
      <c r="AD199">
        <v>5</v>
      </c>
      <c r="AE199">
        <v>0</v>
      </c>
      <c r="AF199">
        <v>0</v>
      </c>
      <c r="AG199">
        <v>0</v>
      </c>
      <c r="AH199">
        <v>0</v>
      </c>
      <c r="AI199">
        <v>0</v>
      </c>
      <c r="AJ199">
        <v>0</v>
      </c>
      <c r="AK199">
        <v>0</v>
      </c>
      <c r="AL199">
        <v>0</v>
      </c>
      <c r="AM199">
        <v>0</v>
      </c>
      <c r="AN199">
        <v>0</v>
      </c>
      <c r="AO199">
        <v>0</v>
      </c>
      <c r="AP199">
        <v>0</v>
      </c>
      <c r="AQ199">
        <v>0</v>
      </c>
      <c r="AR199">
        <v>0</v>
      </c>
      <c r="AS199">
        <v>0</v>
      </c>
      <c r="AT199">
        <v>0</v>
      </c>
      <c r="AU199" t="s">
        <v>191</v>
      </c>
      <c r="AV199" t="s">
        <v>329</v>
      </c>
      <c r="AX199" t="s">
        <v>338</v>
      </c>
      <c r="AY199">
        <v>77494</v>
      </c>
      <c r="AZ199">
        <v>48157673106</v>
      </c>
      <c r="BA199" t="s">
        <v>330</v>
      </c>
      <c r="BB199" t="s">
        <v>285</v>
      </c>
      <c r="BC199">
        <v>160476</v>
      </c>
      <c r="BD199">
        <v>2935</v>
      </c>
      <c r="BE199" t="s">
        <v>286</v>
      </c>
      <c r="BF199" t="s">
        <v>287</v>
      </c>
      <c r="BG199" t="s">
        <v>287</v>
      </c>
    </row>
    <row r="200" spans="1:59" x14ac:dyDescent="0.3">
      <c r="A200">
        <v>664153</v>
      </c>
      <c r="B200">
        <v>18987516</v>
      </c>
      <c r="C200">
        <v>2022</v>
      </c>
      <c r="D200" s="67">
        <v>44740</v>
      </c>
      <c r="E200">
        <v>17</v>
      </c>
      <c r="F200" t="s">
        <v>295</v>
      </c>
      <c r="G200" t="s">
        <v>331</v>
      </c>
      <c r="H200" t="s">
        <v>332</v>
      </c>
      <c r="I200" t="s">
        <v>278</v>
      </c>
      <c r="J200">
        <v>29.74088489</v>
      </c>
      <c r="K200">
        <v>-95.772995350000002</v>
      </c>
      <c r="L200" t="s">
        <v>279</v>
      </c>
      <c r="M200" t="s">
        <v>280</v>
      </c>
      <c r="N200" t="s">
        <v>292</v>
      </c>
      <c r="O200" t="s">
        <v>282</v>
      </c>
      <c r="P200" t="s">
        <v>283</v>
      </c>
      <c r="Q200" t="s">
        <v>204</v>
      </c>
      <c r="R200" t="s">
        <v>297</v>
      </c>
      <c r="S200">
        <v>0</v>
      </c>
      <c r="T200">
        <v>0</v>
      </c>
      <c r="U200">
        <v>0</v>
      </c>
      <c r="V200">
        <v>0</v>
      </c>
      <c r="W200">
        <v>0</v>
      </c>
      <c r="X200">
        <v>2</v>
      </c>
      <c r="Y200">
        <v>0</v>
      </c>
      <c r="Z200">
        <v>0</v>
      </c>
      <c r="AA200">
        <v>0</v>
      </c>
      <c r="AB200">
        <v>0</v>
      </c>
      <c r="AC200">
        <v>0</v>
      </c>
      <c r="AD200">
        <v>2</v>
      </c>
      <c r="AE200">
        <v>0</v>
      </c>
      <c r="AF200">
        <v>0</v>
      </c>
      <c r="AG200">
        <v>0</v>
      </c>
      <c r="AH200">
        <v>0</v>
      </c>
      <c r="AI200">
        <v>0</v>
      </c>
      <c r="AJ200">
        <v>0</v>
      </c>
      <c r="AK200">
        <v>0</v>
      </c>
      <c r="AL200">
        <v>0</v>
      </c>
      <c r="AM200">
        <v>0</v>
      </c>
      <c r="AN200">
        <v>0</v>
      </c>
      <c r="AO200">
        <v>0</v>
      </c>
      <c r="AP200">
        <v>0</v>
      </c>
      <c r="AQ200">
        <v>0</v>
      </c>
      <c r="AR200">
        <v>0</v>
      </c>
      <c r="AS200">
        <v>0</v>
      </c>
      <c r="AT200">
        <v>0</v>
      </c>
      <c r="AU200" t="s">
        <v>191</v>
      </c>
      <c r="AV200" t="s">
        <v>329</v>
      </c>
      <c r="AX200" t="s">
        <v>338</v>
      </c>
      <c r="AY200">
        <v>77494</v>
      </c>
      <c r="AZ200">
        <v>48157673106</v>
      </c>
      <c r="BA200" t="s">
        <v>330</v>
      </c>
      <c r="BB200" t="s">
        <v>285</v>
      </c>
      <c r="BC200">
        <v>160696</v>
      </c>
      <c r="BD200">
        <v>2935</v>
      </c>
      <c r="BE200" t="s">
        <v>287</v>
      </c>
      <c r="BF200" t="s">
        <v>287</v>
      </c>
      <c r="BG200" t="s">
        <v>287</v>
      </c>
    </row>
    <row r="201" spans="1:59" x14ac:dyDescent="0.3">
      <c r="A201">
        <v>665837</v>
      </c>
      <c r="B201">
        <v>18993234</v>
      </c>
      <c r="C201">
        <v>2022</v>
      </c>
      <c r="D201" s="67">
        <v>44743</v>
      </c>
      <c r="E201">
        <v>16</v>
      </c>
      <c r="F201" t="s">
        <v>316</v>
      </c>
      <c r="G201" t="s">
        <v>331</v>
      </c>
      <c r="H201" t="s">
        <v>332</v>
      </c>
      <c r="I201" t="s">
        <v>278</v>
      </c>
      <c r="J201">
        <v>29.733756920000001</v>
      </c>
      <c r="K201">
        <v>-95.772909769999998</v>
      </c>
      <c r="L201" t="s">
        <v>279</v>
      </c>
      <c r="M201" t="s">
        <v>280</v>
      </c>
      <c r="N201" t="s">
        <v>281</v>
      </c>
      <c r="O201" t="s">
        <v>282</v>
      </c>
      <c r="P201" t="s">
        <v>241</v>
      </c>
      <c r="Q201" t="s">
        <v>204</v>
      </c>
      <c r="R201" t="s">
        <v>297</v>
      </c>
      <c r="S201">
        <v>0</v>
      </c>
      <c r="T201">
        <v>0</v>
      </c>
      <c r="U201">
        <v>0</v>
      </c>
      <c r="V201">
        <v>1</v>
      </c>
      <c r="W201">
        <v>1</v>
      </c>
      <c r="X201">
        <v>2</v>
      </c>
      <c r="Y201">
        <v>0</v>
      </c>
      <c r="Z201">
        <v>0</v>
      </c>
      <c r="AA201">
        <v>0</v>
      </c>
      <c r="AB201">
        <v>0</v>
      </c>
      <c r="AC201">
        <v>1</v>
      </c>
      <c r="AD201">
        <v>2</v>
      </c>
      <c r="AE201">
        <v>1</v>
      </c>
      <c r="AF201">
        <v>0</v>
      </c>
      <c r="AG201">
        <v>0</v>
      </c>
      <c r="AH201">
        <v>0</v>
      </c>
      <c r="AI201">
        <v>0</v>
      </c>
      <c r="AJ201">
        <v>0</v>
      </c>
      <c r="AK201">
        <v>0</v>
      </c>
      <c r="AL201">
        <v>0</v>
      </c>
      <c r="AM201">
        <v>0</v>
      </c>
      <c r="AN201">
        <v>0</v>
      </c>
      <c r="AO201">
        <v>0</v>
      </c>
      <c r="AP201">
        <v>0</v>
      </c>
      <c r="AQ201">
        <v>0</v>
      </c>
      <c r="AR201">
        <v>0</v>
      </c>
      <c r="AS201">
        <v>0</v>
      </c>
      <c r="AT201">
        <v>0</v>
      </c>
      <c r="AU201" t="s">
        <v>191</v>
      </c>
      <c r="AV201" t="s">
        <v>329</v>
      </c>
      <c r="AX201" t="s">
        <v>338</v>
      </c>
      <c r="AY201">
        <v>77494</v>
      </c>
      <c r="AZ201">
        <v>48157673106</v>
      </c>
      <c r="BA201" t="s">
        <v>330</v>
      </c>
      <c r="BB201" t="s">
        <v>285</v>
      </c>
      <c r="BC201">
        <v>160476</v>
      </c>
      <c r="BD201">
        <v>2935</v>
      </c>
      <c r="BE201" t="s">
        <v>287</v>
      </c>
      <c r="BF201" t="s">
        <v>287</v>
      </c>
      <c r="BG201" t="s">
        <v>287</v>
      </c>
    </row>
    <row r="202" spans="1:59" x14ac:dyDescent="0.3">
      <c r="A202">
        <v>666823</v>
      </c>
      <c r="B202">
        <v>18997597</v>
      </c>
      <c r="C202">
        <v>2022</v>
      </c>
      <c r="D202" s="67">
        <v>44743</v>
      </c>
      <c r="E202">
        <v>8</v>
      </c>
      <c r="F202" t="s">
        <v>316</v>
      </c>
      <c r="G202" t="s">
        <v>331</v>
      </c>
      <c r="H202" t="s">
        <v>332</v>
      </c>
      <c r="I202" t="s">
        <v>278</v>
      </c>
      <c r="J202">
        <v>29.743933429999998</v>
      </c>
      <c r="K202">
        <v>-95.773033389999995</v>
      </c>
      <c r="L202" t="s">
        <v>299</v>
      </c>
      <c r="M202" t="s">
        <v>280</v>
      </c>
      <c r="N202" t="s">
        <v>308</v>
      </c>
      <c r="O202" t="s">
        <v>282</v>
      </c>
      <c r="P202" t="s">
        <v>283</v>
      </c>
      <c r="Q202" t="s">
        <v>203</v>
      </c>
      <c r="R202" t="s">
        <v>333</v>
      </c>
      <c r="S202">
        <v>0</v>
      </c>
      <c r="T202">
        <v>0</v>
      </c>
      <c r="U202">
        <v>0</v>
      </c>
      <c r="V202">
        <v>0</v>
      </c>
      <c r="W202">
        <v>0</v>
      </c>
      <c r="X202">
        <v>3</v>
      </c>
      <c r="Y202">
        <v>0</v>
      </c>
      <c r="Z202">
        <v>0</v>
      </c>
      <c r="AA202">
        <v>0</v>
      </c>
      <c r="AB202">
        <v>0</v>
      </c>
      <c r="AC202">
        <v>0</v>
      </c>
      <c r="AD202">
        <v>3</v>
      </c>
      <c r="AE202">
        <v>0</v>
      </c>
      <c r="AF202">
        <v>0</v>
      </c>
      <c r="AG202">
        <v>0</v>
      </c>
      <c r="AH202">
        <v>0</v>
      </c>
      <c r="AI202">
        <v>0</v>
      </c>
      <c r="AJ202">
        <v>0</v>
      </c>
      <c r="AK202">
        <v>0</v>
      </c>
      <c r="AL202">
        <v>0</v>
      </c>
      <c r="AM202">
        <v>0</v>
      </c>
      <c r="AN202">
        <v>0</v>
      </c>
      <c r="AO202">
        <v>0</v>
      </c>
      <c r="AP202">
        <v>0</v>
      </c>
      <c r="AQ202">
        <v>0</v>
      </c>
      <c r="AR202">
        <v>0</v>
      </c>
      <c r="AS202">
        <v>0</v>
      </c>
      <c r="AT202">
        <v>0</v>
      </c>
      <c r="AU202" t="s">
        <v>191</v>
      </c>
      <c r="AV202" t="s">
        <v>329</v>
      </c>
      <c r="AY202">
        <v>77494</v>
      </c>
      <c r="AZ202">
        <v>48157673106</v>
      </c>
      <c r="BA202" t="s">
        <v>330</v>
      </c>
      <c r="BB202" t="s">
        <v>285</v>
      </c>
      <c r="BC202">
        <v>160696</v>
      </c>
      <c r="BD202">
        <v>2935</v>
      </c>
      <c r="BE202" t="s">
        <v>287</v>
      </c>
      <c r="BF202" t="s">
        <v>287</v>
      </c>
      <c r="BG202" t="s">
        <v>287</v>
      </c>
    </row>
    <row r="203" spans="1:59" x14ac:dyDescent="0.3">
      <c r="A203">
        <v>674437</v>
      </c>
      <c r="B203">
        <v>19026712</v>
      </c>
      <c r="C203">
        <v>2022</v>
      </c>
      <c r="D203" s="67">
        <v>44768</v>
      </c>
      <c r="E203">
        <v>0</v>
      </c>
      <c r="F203" t="s">
        <v>295</v>
      </c>
      <c r="G203" t="s">
        <v>331</v>
      </c>
      <c r="H203" t="s">
        <v>332</v>
      </c>
      <c r="I203" t="s">
        <v>278</v>
      </c>
      <c r="J203">
        <v>29.73361985</v>
      </c>
      <c r="K203">
        <v>-95.772908950000001</v>
      </c>
      <c r="L203" t="s">
        <v>279</v>
      </c>
      <c r="M203" t="s">
        <v>307</v>
      </c>
      <c r="N203" t="s">
        <v>281</v>
      </c>
      <c r="O203" t="s">
        <v>282</v>
      </c>
      <c r="P203" t="s">
        <v>317</v>
      </c>
      <c r="Q203" t="s">
        <v>204</v>
      </c>
      <c r="R203" t="s">
        <v>297</v>
      </c>
      <c r="S203">
        <v>0</v>
      </c>
      <c r="T203">
        <v>0</v>
      </c>
      <c r="U203">
        <v>1</v>
      </c>
      <c r="V203">
        <v>1</v>
      </c>
      <c r="W203">
        <v>2</v>
      </c>
      <c r="X203">
        <v>4</v>
      </c>
      <c r="Y203">
        <v>0</v>
      </c>
      <c r="Z203">
        <v>0</v>
      </c>
      <c r="AA203">
        <v>0</v>
      </c>
      <c r="AB203">
        <v>1</v>
      </c>
      <c r="AC203">
        <v>1</v>
      </c>
      <c r="AD203">
        <v>4</v>
      </c>
      <c r="AE203">
        <v>2</v>
      </c>
      <c r="AF203">
        <v>0</v>
      </c>
      <c r="AG203">
        <v>0</v>
      </c>
      <c r="AH203">
        <v>0</v>
      </c>
      <c r="AI203">
        <v>0</v>
      </c>
      <c r="AJ203">
        <v>0</v>
      </c>
      <c r="AK203">
        <v>0</v>
      </c>
      <c r="AL203">
        <v>0</v>
      </c>
      <c r="AM203">
        <v>0</v>
      </c>
      <c r="AN203">
        <v>0</v>
      </c>
      <c r="AO203">
        <v>0</v>
      </c>
      <c r="AP203">
        <v>0</v>
      </c>
      <c r="AQ203">
        <v>0</v>
      </c>
      <c r="AR203">
        <v>0</v>
      </c>
      <c r="AS203">
        <v>0</v>
      </c>
      <c r="AT203">
        <v>0</v>
      </c>
      <c r="AU203" t="s">
        <v>191</v>
      </c>
      <c r="AV203" t="s">
        <v>329</v>
      </c>
      <c r="AX203" t="s">
        <v>338</v>
      </c>
      <c r="AY203">
        <v>77494</v>
      </c>
      <c r="AZ203">
        <v>48157673106</v>
      </c>
      <c r="BA203" t="s">
        <v>330</v>
      </c>
      <c r="BB203" t="s">
        <v>285</v>
      </c>
      <c r="BC203">
        <v>160476</v>
      </c>
      <c r="BD203">
        <v>2935</v>
      </c>
      <c r="BE203" t="s">
        <v>287</v>
      </c>
      <c r="BF203" t="s">
        <v>287</v>
      </c>
      <c r="BG203" t="s">
        <v>287</v>
      </c>
    </row>
    <row r="204" spans="1:59" x14ac:dyDescent="0.3">
      <c r="A204">
        <v>694248</v>
      </c>
      <c r="B204">
        <v>19106068</v>
      </c>
      <c r="C204">
        <v>2022</v>
      </c>
      <c r="D204" s="67">
        <v>44810</v>
      </c>
      <c r="E204">
        <v>15</v>
      </c>
      <c r="F204" t="s">
        <v>295</v>
      </c>
      <c r="G204" t="s">
        <v>331</v>
      </c>
      <c r="H204" t="s">
        <v>332</v>
      </c>
      <c r="I204" t="s">
        <v>290</v>
      </c>
      <c r="J204">
        <v>29.743922649999998</v>
      </c>
      <c r="K204">
        <v>-95.773033369999993</v>
      </c>
      <c r="L204" t="s">
        <v>279</v>
      </c>
      <c r="M204" t="s">
        <v>280</v>
      </c>
      <c r="N204" t="s">
        <v>281</v>
      </c>
      <c r="O204" t="s">
        <v>282</v>
      </c>
      <c r="P204" t="s">
        <v>283</v>
      </c>
      <c r="Q204" t="s">
        <v>201</v>
      </c>
      <c r="R204" t="s">
        <v>297</v>
      </c>
      <c r="S204">
        <v>0</v>
      </c>
      <c r="T204">
        <v>0</v>
      </c>
      <c r="U204">
        <v>0</v>
      </c>
      <c r="V204">
        <v>0</v>
      </c>
      <c r="W204">
        <v>0</v>
      </c>
      <c r="X204">
        <v>2</v>
      </c>
      <c r="Y204">
        <v>0</v>
      </c>
      <c r="Z204">
        <v>0</v>
      </c>
      <c r="AA204">
        <v>0</v>
      </c>
      <c r="AB204">
        <v>0</v>
      </c>
      <c r="AC204">
        <v>0</v>
      </c>
      <c r="AD204">
        <v>2</v>
      </c>
      <c r="AE204">
        <v>0</v>
      </c>
      <c r="AF204">
        <v>0</v>
      </c>
      <c r="AG204">
        <v>0</v>
      </c>
      <c r="AH204">
        <v>0</v>
      </c>
      <c r="AI204">
        <v>0</v>
      </c>
      <c r="AJ204">
        <v>0</v>
      </c>
      <c r="AK204">
        <v>0</v>
      </c>
      <c r="AL204">
        <v>0</v>
      </c>
      <c r="AM204">
        <v>0</v>
      </c>
      <c r="AN204">
        <v>0</v>
      </c>
      <c r="AO204">
        <v>0</v>
      </c>
      <c r="AP204">
        <v>0</v>
      </c>
      <c r="AQ204">
        <v>0</v>
      </c>
      <c r="AR204">
        <v>0</v>
      </c>
      <c r="AS204">
        <v>0</v>
      </c>
      <c r="AT204">
        <v>0</v>
      </c>
      <c r="AU204" t="s">
        <v>191</v>
      </c>
      <c r="AV204" t="s">
        <v>329</v>
      </c>
      <c r="AY204">
        <v>77494</v>
      </c>
      <c r="AZ204">
        <v>48157673106</v>
      </c>
      <c r="BA204" t="s">
        <v>330</v>
      </c>
      <c r="BB204" t="s">
        <v>285</v>
      </c>
      <c r="BC204">
        <v>160696</v>
      </c>
      <c r="BD204">
        <v>2935</v>
      </c>
      <c r="BE204" t="s">
        <v>287</v>
      </c>
      <c r="BF204" t="s">
        <v>287</v>
      </c>
      <c r="BG204" t="s">
        <v>287</v>
      </c>
    </row>
    <row r="205" spans="1:59" x14ac:dyDescent="0.3">
      <c r="A205">
        <v>695803</v>
      </c>
      <c r="B205">
        <v>19112919</v>
      </c>
      <c r="C205">
        <v>2022</v>
      </c>
      <c r="D205" s="67">
        <v>44814</v>
      </c>
      <c r="E205">
        <v>15</v>
      </c>
      <c r="F205" t="s">
        <v>294</v>
      </c>
      <c r="G205" t="s">
        <v>331</v>
      </c>
      <c r="H205" t="s">
        <v>332</v>
      </c>
      <c r="I205" t="s">
        <v>278</v>
      </c>
      <c r="J205">
        <v>29.74357659</v>
      </c>
      <c r="K205">
        <v>-95.773032760000007</v>
      </c>
      <c r="L205" t="s">
        <v>279</v>
      </c>
      <c r="M205" t="s">
        <v>280</v>
      </c>
      <c r="N205" t="s">
        <v>281</v>
      </c>
      <c r="O205" t="s">
        <v>282</v>
      </c>
      <c r="P205" t="s">
        <v>241</v>
      </c>
      <c r="Q205" t="s">
        <v>204</v>
      </c>
      <c r="R205" t="s">
        <v>297</v>
      </c>
      <c r="S205">
        <v>0</v>
      </c>
      <c r="T205">
        <v>0</v>
      </c>
      <c r="U205">
        <v>0</v>
      </c>
      <c r="V205">
        <v>1</v>
      </c>
      <c r="W205">
        <v>1</v>
      </c>
      <c r="X205">
        <v>1</v>
      </c>
      <c r="Y205">
        <v>0</v>
      </c>
      <c r="Z205">
        <v>0</v>
      </c>
      <c r="AA205">
        <v>0</v>
      </c>
      <c r="AB205">
        <v>0</v>
      </c>
      <c r="AC205">
        <v>1</v>
      </c>
      <c r="AD205">
        <v>1</v>
      </c>
      <c r="AE205">
        <v>1</v>
      </c>
      <c r="AF205">
        <v>0</v>
      </c>
      <c r="AG205">
        <v>0</v>
      </c>
      <c r="AH205">
        <v>0</v>
      </c>
      <c r="AI205">
        <v>0</v>
      </c>
      <c r="AJ205">
        <v>0</v>
      </c>
      <c r="AK205">
        <v>0</v>
      </c>
      <c r="AL205">
        <v>0</v>
      </c>
      <c r="AM205">
        <v>0</v>
      </c>
      <c r="AN205">
        <v>0</v>
      </c>
      <c r="AO205">
        <v>0</v>
      </c>
      <c r="AP205">
        <v>0</v>
      </c>
      <c r="AQ205">
        <v>0</v>
      </c>
      <c r="AR205">
        <v>0</v>
      </c>
      <c r="AS205">
        <v>0</v>
      </c>
      <c r="AT205">
        <v>0</v>
      </c>
      <c r="AU205" t="s">
        <v>191</v>
      </c>
      <c r="AV205" t="s">
        <v>329</v>
      </c>
      <c r="AX205" t="s">
        <v>338</v>
      </c>
      <c r="AY205">
        <v>77494</v>
      </c>
      <c r="AZ205">
        <v>48157673106</v>
      </c>
      <c r="BA205" t="s">
        <v>330</v>
      </c>
      <c r="BB205" t="s">
        <v>285</v>
      </c>
      <c r="BC205">
        <v>160696</v>
      </c>
      <c r="BD205">
        <v>2935</v>
      </c>
      <c r="BE205" t="s">
        <v>287</v>
      </c>
      <c r="BF205" t="s">
        <v>287</v>
      </c>
      <c r="BG205" t="s">
        <v>287</v>
      </c>
    </row>
    <row r="206" spans="1:59" x14ac:dyDescent="0.3">
      <c r="A206">
        <v>698464</v>
      </c>
      <c r="B206">
        <v>19124506</v>
      </c>
      <c r="C206">
        <v>2022</v>
      </c>
      <c r="D206" s="67">
        <v>44824</v>
      </c>
      <c r="E206">
        <v>17</v>
      </c>
      <c r="F206" t="s">
        <v>295</v>
      </c>
      <c r="G206" t="s">
        <v>331</v>
      </c>
      <c r="H206" t="s">
        <v>332</v>
      </c>
      <c r="I206" t="s">
        <v>278</v>
      </c>
      <c r="J206">
        <v>29.734718170000001</v>
      </c>
      <c r="K206">
        <v>-95.772928030000003</v>
      </c>
      <c r="L206" t="s">
        <v>279</v>
      </c>
      <c r="M206" t="s">
        <v>280</v>
      </c>
      <c r="N206" t="s">
        <v>281</v>
      </c>
      <c r="O206" t="s">
        <v>282</v>
      </c>
      <c r="P206" t="s">
        <v>283</v>
      </c>
      <c r="Q206" t="s">
        <v>204</v>
      </c>
      <c r="R206" t="s">
        <v>297</v>
      </c>
      <c r="S206">
        <v>0</v>
      </c>
      <c r="T206">
        <v>0</v>
      </c>
      <c r="U206">
        <v>0</v>
      </c>
      <c r="V206">
        <v>0</v>
      </c>
      <c r="W206">
        <v>0</v>
      </c>
      <c r="X206">
        <v>2</v>
      </c>
      <c r="Y206">
        <v>0</v>
      </c>
      <c r="Z206">
        <v>0</v>
      </c>
      <c r="AA206">
        <v>0</v>
      </c>
      <c r="AB206">
        <v>0</v>
      </c>
      <c r="AC206">
        <v>0</v>
      </c>
      <c r="AD206">
        <v>2</v>
      </c>
      <c r="AE206">
        <v>0</v>
      </c>
      <c r="AF206">
        <v>0</v>
      </c>
      <c r="AG206">
        <v>0</v>
      </c>
      <c r="AH206">
        <v>0</v>
      </c>
      <c r="AI206">
        <v>0</v>
      </c>
      <c r="AJ206">
        <v>0</v>
      </c>
      <c r="AK206">
        <v>0</v>
      </c>
      <c r="AL206">
        <v>0</v>
      </c>
      <c r="AM206">
        <v>0</v>
      </c>
      <c r="AN206">
        <v>0</v>
      </c>
      <c r="AO206">
        <v>0</v>
      </c>
      <c r="AP206">
        <v>0</v>
      </c>
      <c r="AQ206">
        <v>0</v>
      </c>
      <c r="AR206">
        <v>0</v>
      </c>
      <c r="AS206">
        <v>0</v>
      </c>
      <c r="AT206">
        <v>0</v>
      </c>
      <c r="AU206" t="s">
        <v>191</v>
      </c>
      <c r="AV206" t="s">
        <v>329</v>
      </c>
      <c r="AX206" t="s">
        <v>338</v>
      </c>
      <c r="AY206">
        <v>77494</v>
      </c>
      <c r="AZ206">
        <v>48157673106</v>
      </c>
      <c r="BA206" t="s">
        <v>330</v>
      </c>
      <c r="BB206" t="s">
        <v>285</v>
      </c>
      <c r="BC206">
        <v>160476</v>
      </c>
      <c r="BD206">
        <v>2935</v>
      </c>
      <c r="BE206" t="s">
        <v>287</v>
      </c>
      <c r="BF206" t="s">
        <v>287</v>
      </c>
      <c r="BG206" t="s">
        <v>287</v>
      </c>
    </row>
    <row r="207" spans="1:59" x14ac:dyDescent="0.3">
      <c r="A207">
        <v>700089</v>
      </c>
      <c r="B207">
        <v>19131421</v>
      </c>
      <c r="C207">
        <v>2022</v>
      </c>
      <c r="D207" s="67">
        <v>44827</v>
      </c>
      <c r="E207">
        <v>16</v>
      </c>
      <c r="F207" t="s">
        <v>316</v>
      </c>
      <c r="G207" t="s">
        <v>331</v>
      </c>
      <c r="H207" t="s">
        <v>332</v>
      </c>
      <c r="I207" t="s">
        <v>278</v>
      </c>
      <c r="J207">
        <v>29.73553884</v>
      </c>
      <c r="K207">
        <v>-95.772938069999995</v>
      </c>
      <c r="L207" t="s">
        <v>279</v>
      </c>
      <c r="M207" t="s">
        <v>280</v>
      </c>
      <c r="N207" t="s">
        <v>281</v>
      </c>
      <c r="O207" t="s">
        <v>282</v>
      </c>
      <c r="P207" t="s">
        <v>309</v>
      </c>
      <c r="Q207" t="s">
        <v>204</v>
      </c>
      <c r="R207" t="s">
        <v>297</v>
      </c>
      <c r="S207">
        <v>0</v>
      </c>
      <c r="T207">
        <v>1</v>
      </c>
      <c r="U207">
        <v>0</v>
      </c>
      <c r="V207">
        <v>0</v>
      </c>
      <c r="W207">
        <v>1</v>
      </c>
      <c r="X207">
        <v>3</v>
      </c>
      <c r="Y207">
        <v>0</v>
      </c>
      <c r="Z207">
        <v>0</v>
      </c>
      <c r="AA207">
        <v>1</v>
      </c>
      <c r="AB207">
        <v>0</v>
      </c>
      <c r="AC207">
        <v>0</v>
      </c>
      <c r="AD207">
        <v>3</v>
      </c>
      <c r="AE207">
        <v>1</v>
      </c>
      <c r="AF207">
        <v>0</v>
      </c>
      <c r="AG207">
        <v>0</v>
      </c>
      <c r="AH207">
        <v>0</v>
      </c>
      <c r="AI207">
        <v>0</v>
      </c>
      <c r="AJ207">
        <v>0</v>
      </c>
      <c r="AK207">
        <v>0</v>
      </c>
      <c r="AL207">
        <v>0</v>
      </c>
      <c r="AM207">
        <v>0</v>
      </c>
      <c r="AN207">
        <v>0</v>
      </c>
      <c r="AO207">
        <v>0</v>
      </c>
      <c r="AP207">
        <v>0</v>
      </c>
      <c r="AQ207">
        <v>0</v>
      </c>
      <c r="AR207">
        <v>0</v>
      </c>
      <c r="AS207">
        <v>0</v>
      </c>
      <c r="AT207">
        <v>0</v>
      </c>
      <c r="AU207" t="s">
        <v>191</v>
      </c>
      <c r="AV207" t="s">
        <v>329</v>
      </c>
      <c r="AX207" t="s">
        <v>338</v>
      </c>
      <c r="AY207">
        <v>77494</v>
      </c>
      <c r="AZ207">
        <v>48157673106</v>
      </c>
      <c r="BA207" t="s">
        <v>330</v>
      </c>
      <c r="BB207" t="s">
        <v>285</v>
      </c>
      <c r="BC207">
        <v>160476</v>
      </c>
      <c r="BD207">
        <v>2935</v>
      </c>
      <c r="BE207" t="s">
        <v>287</v>
      </c>
      <c r="BF207" t="s">
        <v>287</v>
      </c>
      <c r="BG207" t="s">
        <v>287</v>
      </c>
    </row>
    <row r="208" spans="1:59" x14ac:dyDescent="0.3">
      <c r="A208">
        <v>712095</v>
      </c>
      <c r="B208">
        <v>19180473</v>
      </c>
      <c r="C208">
        <v>2022</v>
      </c>
      <c r="D208" s="67">
        <v>44853</v>
      </c>
      <c r="E208">
        <v>9</v>
      </c>
      <c r="F208" t="s">
        <v>276</v>
      </c>
      <c r="G208" t="s">
        <v>331</v>
      </c>
      <c r="H208" t="s">
        <v>332</v>
      </c>
      <c r="I208" t="s">
        <v>290</v>
      </c>
      <c r="J208">
        <v>29.74278181</v>
      </c>
      <c r="K208">
        <v>-95.773022690000005</v>
      </c>
      <c r="L208" t="s">
        <v>279</v>
      </c>
      <c r="M208" t="s">
        <v>280</v>
      </c>
      <c r="N208" t="s">
        <v>281</v>
      </c>
      <c r="O208" t="s">
        <v>282</v>
      </c>
      <c r="P208" t="s">
        <v>283</v>
      </c>
      <c r="Q208" t="s">
        <v>204</v>
      </c>
      <c r="R208" t="s">
        <v>297</v>
      </c>
      <c r="S208">
        <v>0</v>
      </c>
      <c r="T208">
        <v>0</v>
      </c>
      <c r="U208">
        <v>0</v>
      </c>
      <c r="V208">
        <v>0</v>
      </c>
      <c r="W208">
        <v>0</v>
      </c>
      <c r="X208">
        <v>12</v>
      </c>
      <c r="Y208">
        <v>0</v>
      </c>
      <c r="Z208">
        <v>0</v>
      </c>
      <c r="AA208">
        <v>0</v>
      </c>
      <c r="AB208">
        <v>0</v>
      </c>
      <c r="AC208">
        <v>0</v>
      </c>
      <c r="AD208">
        <v>12</v>
      </c>
      <c r="AE208">
        <v>0</v>
      </c>
      <c r="AF208">
        <v>0</v>
      </c>
      <c r="AG208">
        <v>0</v>
      </c>
      <c r="AH208">
        <v>0</v>
      </c>
      <c r="AI208">
        <v>0</v>
      </c>
      <c r="AJ208">
        <v>0</v>
      </c>
      <c r="AK208">
        <v>0</v>
      </c>
      <c r="AL208">
        <v>0</v>
      </c>
      <c r="AM208">
        <v>0</v>
      </c>
      <c r="AN208">
        <v>0</v>
      </c>
      <c r="AO208">
        <v>0</v>
      </c>
      <c r="AP208">
        <v>0</v>
      </c>
      <c r="AQ208">
        <v>0</v>
      </c>
      <c r="AR208">
        <v>0</v>
      </c>
      <c r="AS208">
        <v>0</v>
      </c>
      <c r="AT208">
        <v>0</v>
      </c>
      <c r="AU208" t="s">
        <v>191</v>
      </c>
      <c r="AV208" t="s">
        <v>329</v>
      </c>
      <c r="AX208" t="s">
        <v>338</v>
      </c>
      <c r="AY208">
        <v>77494</v>
      </c>
      <c r="AZ208">
        <v>48157673106</v>
      </c>
      <c r="BA208" t="s">
        <v>330</v>
      </c>
      <c r="BB208" t="s">
        <v>285</v>
      </c>
      <c r="BC208">
        <v>160696</v>
      </c>
      <c r="BD208">
        <v>2935</v>
      </c>
      <c r="BE208" t="s">
        <v>287</v>
      </c>
      <c r="BF208" t="s">
        <v>287</v>
      </c>
      <c r="BG208" t="s">
        <v>342</v>
      </c>
    </row>
    <row r="209" spans="1:59" x14ac:dyDescent="0.3">
      <c r="A209">
        <v>714878</v>
      </c>
      <c r="B209">
        <v>19192728</v>
      </c>
      <c r="C209">
        <v>2022</v>
      </c>
      <c r="D209" s="67">
        <v>44855</v>
      </c>
      <c r="E209">
        <v>16</v>
      </c>
      <c r="F209" t="s">
        <v>316</v>
      </c>
      <c r="G209" t="s">
        <v>331</v>
      </c>
      <c r="H209" t="s">
        <v>332</v>
      </c>
      <c r="I209" t="s">
        <v>290</v>
      </c>
      <c r="J209">
        <v>29.73361985</v>
      </c>
      <c r="K209">
        <v>-95.772908950000001</v>
      </c>
      <c r="L209" t="s">
        <v>279</v>
      </c>
      <c r="M209" t="s">
        <v>280</v>
      </c>
      <c r="N209" t="s">
        <v>281</v>
      </c>
      <c r="O209" t="s">
        <v>282</v>
      </c>
      <c r="P209" t="s">
        <v>317</v>
      </c>
      <c r="Q209" t="s">
        <v>204</v>
      </c>
      <c r="R209" t="s">
        <v>297</v>
      </c>
      <c r="S209">
        <v>0</v>
      </c>
      <c r="T209">
        <v>0</v>
      </c>
      <c r="U209">
        <v>1</v>
      </c>
      <c r="V209">
        <v>0</v>
      </c>
      <c r="W209">
        <v>1</v>
      </c>
      <c r="X209">
        <v>0</v>
      </c>
      <c r="Y209">
        <v>1</v>
      </c>
      <c r="Z209">
        <v>0</v>
      </c>
      <c r="AA209">
        <v>0</v>
      </c>
      <c r="AB209">
        <v>1</v>
      </c>
      <c r="AC209">
        <v>0</v>
      </c>
      <c r="AD209">
        <v>0</v>
      </c>
      <c r="AE209">
        <v>1</v>
      </c>
      <c r="AF209">
        <v>1</v>
      </c>
      <c r="AG209">
        <v>0</v>
      </c>
      <c r="AH209">
        <v>0</v>
      </c>
      <c r="AI209">
        <v>0</v>
      </c>
      <c r="AJ209">
        <v>0</v>
      </c>
      <c r="AK209">
        <v>0</v>
      </c>
      <c r="AL209">
        <v>0</v>
      </c>
      <c r="AM209">
        <v>0</v>
      </c>
      <c r="AN209">
        <v>0</v>
      </c>
      <c r="AO209">
        <v>0</v>
      </c>
      <c r="AP209">
        <v>0</v>
      </c>
      <c r="AQ209">
        <v>0</v>
      </c>
      <c r="AR209">
        <v>0</v>
      </c>
      <c r="AS209">
        <v>0</v>
      </c>
      <c r="AT209">
        <v>0</v>
      </c>
      <c r="AU209" t="s">
        <v>191</v>
      </c>
      <c r="AV209" t="s">
        <v>329</v>
      </c>
      <c r="AX209" t="s">
        <v>338</v>
      </c>
      <c r="AY209">
        <v>77494</v>
      </c>
      <c r="AZ209">
        <v>48157673106</v>
      </c>
      <c r="BA209" t="s">
        <v>330</v>
      </c>
      <c r="BB209" t="s">
        <v>285</v>
      </c>
      <c r="BC209">
        <v>160476</v>
      </c>
      <c r="BD209">
        <v>2935</v>
      </c>
      <c r="BE209" t="s">
        <v>287</v>
      </c>
      <c r="BF209" t="s">
        <v>287</v>
      </c>
      <c r="BG209" t="s">
        <v>287</v>
      </c>
    </row>
    <row r="210" spans="1:59" x14ac:dyDescent="0.3">
      <c r="A210">
        <v>729791</v>
      </c>
      <c r="B210">
        <v>19250618</v>
      </c>
      <c r="C210">
        <v>2022</v>
      </c>
      <c r="D210" s="67">
        <v>44892</v>
      </c>
      <c r="E210">
        <v>15</v>
      </c>
      <c r="F210" t="s">
        <v>289</v>
      </c>
      <c r="G210" t="s">
        <v>331</v>
      </c>
      <c r="H210" t="s">
        <v>332</v>
      </c>
      <c r="I210" t="s">
        <v>290</v>
      </c>
      <c r="J210">
        <v>29.740818829999998</v>
      </c>
      <c r="K210">
        <v>-95.772994490000002</v>
      </c>
      <c r="L210" t="s">
        <v>279</v>
      </c>
      <c r="M210" t="s">
        <v>280</v>
      </c>
      <c r="N210" t="s">
        <v>281</v>
      </c>
      <c r="O210" t="s">
        <v>282</v>
      </c>
      <c r="P210" t="s">
        <v>283</v>
      </c>
      <c r="Q210" t="s">
        <v>204</v>
      </c>
      <c r="R210" t="s">
        <v>297</v>
      </c>
      <c r="S210">
        <v>0</v>
      </c>
      <c r="T210">
        <v>0</v>
      </c>
      <c r="U210">
        <v>0</v>
      </c>
      <c r="V210">
        <v>0</v>
      </c>
      <c r="W210">
        <v>0</v>
      </c>
      <c r="X210">
        <v>2</v>
      </c>
      <c r="Y210">
        <v>0</v>
      </c>
      <c r="Z210">
        <v>0</v>
      </c>
      <c r="AA210">
        <v>0</v>
      </c>
      <c r="AB210">
        <v>0</v>
      </c>
      <c r="AC210">
        <v>0</v>
      </c>
      <c r="AD210">
        <v>2</v>
      </c>
      <c r="AE210">
        <v>0</v>
      </c>
      <c r="AF210">
        <v>0</v>
      </c>
      <c r="AG210">
        <v>0</v>
      </c>
      <c r="AH210">
        <v>0</v>
      </c>
      <c r="AI210">
        <v>0</v>
      </c>
      <c r="AJ210">
        <v>0</v>
      </c>
      <c r="AK210">
        <v>0</v>
      </c>
      <c r="AL210">
        <v>0</v>
      </c>
      <c r="AM210">
        <v>0</v>
      </c>
      <c r="AN210">
        <v>0</v>
      </c>
      <c r="AO210">
        <v>0</v>
      </c>
      <c r="AP210">
        <v>0</v>
      </c>
      <c r="AQ210">
        <v>0</v>
      </c>
      <c r="AR210">
        <v>0</v>
      </c>
      <c r="AS210">
        <v>0</v>
      </c>
      <c r="AT210">
        <v>0</v>
      </c>
      <c r="AU210" t="s">
        <v>191</v>
      </c>
      <c r="AV210" t="s">
        <v>329</v>
      </c>
      <c r="AX210" t="s">
        <v>338</v>
      </c>
      <c r="AY210">
        <v>77494</v>
      </c>
      <c r="AZ210">
        <v>48157673106</v>
      </c>
      <c r="BA210" t="s">
        <v>330</v>
      </c>
      <c r="BB210" t="s">
        <v>285</v>
      </c>
      <c r="BC210">
        <v>160696</v>
      </c>
      <c r="BD210">
        <v>2935</v>
      </c>
      <c r="BE210" t="s">
        <v>287</v>
      </c>
      <c r="BF210" t="s">
        <v>287</v>
      </c>
      <c r="BG210" t="s">
        <v>287</v>
      </c>
    </row>
    <row r="211" spans="1:59" x14ac:dyDescent="0.3">
      <c r="A211">
        <v>730394</v>
      </c>
      <c r="B211">
        <v>19253652</v>
      </c>
      <c r="C211">
        <v>2022</v>
      </c>
      <c r="D211" s="67">
        <v>44893</v>
      </c>
      <c r="E211">
        <v>18</v>
      </c>
      <c r="F211" t="s">
        <v>303</v>
      </c>
      <c r="G211" t="s">
        <v>331</v>
      </c>
      <c r="H211" t="s">
        <v>332</v>
      </c>
      <c r="I211" t="s">
        <v>278</v>
      </c>
      <c r="J211">
        <v>29.740804489999999</v>
      </c>
      <c r="K211">
        <v>-95.772994299999993</v>
      </c>
      <c r="L211" t="s">
        <v>279</v>
      </c>
      <c r="M211" t="s">
        <v>300</v>
      </c>
      <c r="N211" t="s">
        <v>281</v>
      </c>
      <c r="O211" t="s">
        <v>282</v>
      </c>
      <c r="P211" t="s">
        <v>283</v>
      </c>
      <c r="Q211" t="s">
        <v>204</v>
      </c>
      <c r="R211" t="s">
        <v>297</v>
      </c>
      <c r="S211">
        <v>0</v>
      </c>
      <c r="T211">
        <v>0</v>
      </c>
      <c r="U211">
        <v>0</v>
      </c>
      <c r="V211">
        <v>0</v>
      </c>
      <c r="W211">
        <v>0</v>
      </c>
      <c r="X211">
        <v>3</v>
      </c>
      <c r="Y211">
        <v>0</v>
      </c>
      <c r="Z211">
        <v>0</v>
      </c>
      <c r="AA211">
        <v>0</v>
      </c>
      <c r="AB211">
        <v>0</v>
      </c>
      <c r="AC211">
        <v>0</v>
      </c>
      <c r="AD211">
        <v>3</v>
      </c>
      <c r="AE211">
        <v>0</v>
      </c>
      <c r="AF211">
        <v>0</v>
      </c>
      <c r="AG211">
        <v>0</v>
      </c>
      <c r="AH211">
        <v>0</v>
      </c>
      <c r="AI211">
        <v>0</v>
      </c>
      <c r="AJ211">
        <v>0</v>
      </c>
      <c r="AK211">
        <v>0</v>
      </c>
      <c r="AL211">
        <v>0</v>
      </c>
      <c r="AM211">
        <v>0</v>
      </c>
      <c r="AN211">
        <v>0</v>
      </c>
      <c r="AO211">
        <v>0</v>
      </c>
      <c r="AP211">
        <v>0</v>
      </c>
      <c r="AQ211">
        <v>0</v>
      </c>
      <c r="AR211">
        <v>0</v>
      </c>
      <c r="AS211">
        <v>0</v>
      </c>
      <c r="AT211">
        <v>0</v>
      </c>
      <c r="AU211" t="s">
        <v>191</v>
      </c>
      <c r="AV211" t="s">
        <v>329</v>
      </c>
      <c r="AX211" t="s">
        <v>338</v>
      </c>
      <c r="AY211">
        <v>77494</v>
      </c>
      <c r="AZ211">
        <v>48157673106</v>
      </c>
      <c r="BA211" t="s">
        <v>330</v>
      </c>
      <c r="BB211" t="s">
        <v>285</v>
      </c>
      <c r="BC211">
        <v>160696</v>
      </c>
      <c r="BD211">
        <v>2935</v>
      </c>
      <c r="BE211" t="s">
        <v>287</v>
      </c>
      <c r="BF211" t="s">
        <v>287</v>
      </c>
      <c r="BG211" t="s">
        <v>287</v>
      </c>
    </row>
    <row r="212" spans="1:59" x14ac:dyDescent="0.3">
      <c r="A212">
        <v>736224</v>
      </c>
      <c r="B212">
        <v>19277214</v>
      </c>
      <c r="C212">
        <v>2022</v>
      </c>
      <c r="D212" s="67">
        <v>44905</v>
      </c>
      <c r="E212">
        <v>18</v>
      </c>
      <c r="F212" t="s">
        <v>294</v>
      </c>
      <c r="G212" t="s">
        <v>331</v>
      </c>
      <c r="H212" t="s">
        <v>332</v>
      </c>
      <c r="I212" t="s">
        <v>290</v>
      </c>
      <c r="J212">
        <v>29.734718170000001</v>
      </c>
      <c r="K212">
        <v>-95.772928030000003</v>
      </c>
      <c r="L212" t="s">
        <v>279</v>
      </c>
      <c r="M212" t="s">
        <v>300</v>
      </c>
      <c r="N212" t="s">
        <v>281</v>
      </c>
      <c r="O212" t="s">
        <v>282</v>
      </c>
      <c r="P212" t="s">
        <v>317</v>
      </c>
      <c r="Q212" t="s">
        <v>204</v>
      </c>
      <c r="R212" t="s">
        <v>297</v>
      </c>
      <c r="S212">
        <v>0</v>
      </c>
      <c r="T212">
        <v>0</v>
      </c>
      <c r="U212">
        <v>1</v>
      </c>
      <c r="V212">
        <v>0</v>
      </c>
      <c r="W212">
        <v>1</v>
      </c>
      <c r="X212">
        <v>2</v>
      </c>
      <c r="Y212">
        <v>0</v>
      </c>
      <c r="Z212">
        <v>0</v>
      </c>
      <c r="AA212">
        <v>0</v>
      </c>
      <c r="AB212">
        <v>1</v>
      </c>
      <c r="AC212">
        <v>0</v>
      </c>
      <c r="AD212">
        <v>2</v>
      </c>
      <c r="AE212">
        <v>1</v>
      </c>
      <c r="AF212">
        <v>0</v>
      </c>
      <c r="AG212">
        <v>0</v>
      </c>
      <c r="AH212">
        <v>0</v>
      </c>
      <c r="AI212">
        <v>0</v>
      </c>
      <c r="AJ212">
        <v>0</v>
      </c>
      <c r="AK212">
        <v>0</v>
      </c>
      <c r="AL212">
        <v>0</v>
      </c>
      <c r="AM212">
        <v>0</v>
      </c>
      <c r="AN212">
        <v>0</v>
      </c>
      <c r="AO212">
        <v>0</v>
      </c>
      <c r="AP212">
        <v>0</v>
      </c>
      <c r="AQ212">
        <v>0</v>
      </c>
      <c r="AR212">
        <v>0</v>
      </c>
      <c r="AS212">
        <v>0</v>
      </c>
      <c r="AT212">
        <v>0</v>
      </c>
      <c r="AU212" t="s">
        <v>191</v>
      </c>
      <c r="AV212" t="s">
        <v>329</v>
      </c>
      <c r="AX212" t="s">
        <v>338</v>
      </c>
      <c r="AY212">
        <v>77494</v>
      </c>
      <c r="AZ212">
        <v>48157673106</v>
      </c>
      <c r="BA212" t="s">
        <v>330</v>
      </c>
      <c r="BB212" t="s">
        <v>285</v>
      </c>
      <c r="BC212">
        <v>160476</v>
      </c>
      <c r="BD212">
        <v>2935</v>
      </c>
      <c r="BE212" t="s">
        <v>287</v>
      </c>
      <c r="BF212" t="s">
        <v>287</v>
      </c>
      <c r="BG212" t="s">
        <v>287</v>
      </c>
    </row>
    <row r="213" spans="1:59" x14ac:dyDescent="0.3">
      <c r="A213">
        <v>741528</v>
      </c>
      <c r="B213">
        <v>19299238</v>
      </c>
      <c r="C213">
        <v>2022</v>
      </c>
      <c r="D213" s="67">
        <v>44917</v>
      </c>
      <c r="E213">
        <v>20</v>
      </c>
      <c r="F213" t="s">
        <v>288</v>
      </c>
      <c r="G213" t="s">
        <v>331</v>
      </c>
      <c r="H213" t="s">
        <v>332</v>
      </c>
      <c r="I213" t="s">
        <v>278</v>
      </c>
      <c r="J213">
        <v>29.740409469999999</v>
      </c>
      <c r="K213">
        <v>-95.772989550000005</v>
      </c>
      <c r="L213" t="s">
        <v>279</v>
      </c>
      <c r="M213" t="s">
        <v>300</v>
      </c>
      <c r="N213" t="s">
        <v>281</v>
      </c>
      <c r="O213" t="s">
        <v>282</v>
      </c>
      <c r="P213" t="s">
        <v>283</v>
      </c>
      <c r="Q213" t="s">
        <v>204</v>
      </c>
      <c r="R213" t="s">
        <v>297</v>
      </c>
      <c r="S213">
        <v>0</v>
      </c>
      <c r="T213">
        <v>0</v>
      </c>
      <c r="U213">
        <v>0</v>
      </c>
      <c r="V213">
        <v>0</v>
      </c>
      <c r="W213">
        <v>0</v>
      </c>
      <c r="X213">
        <v>5</v>
      </c>
      <c r="Y213">
        <v>1</v>
      </c>
      <c r="Z213">
        <v>0</v>
      </c>
      <c r="AA213">
        <v>0</v>
      </c>
      <c r="AB213">
        <v>0</v>
      </c>
      <c r="AC213">
        <v>0</v>
      </c>
      <c r="AD213">
        <v>5</v>
      </c>
      <c r="AE213">
        <v>0</v>
      </c>
      <c r="AF213">
        <v>1</v>
      </c>
      <c r="AG213">
        <v>0</v>
      </c>
      <c r="AH213">
        <v>0</v>
      </c>
      <c r="AI213">
        <v>0</v>
      </c>
      <c r="AJ213">
        <v>0</v>
      </c>
      <c r="AK213">
        <v>0</v>
      </c>
      <c r="AL213">
        <v>0</v>
      </c>
      <c r="AM213">
        <v>0</v>
      </c>
      <c r="AN213">
        <v>0</v>
      </c>
      <c r="AO213">
        <v>0</v>
      </c>
      <c r="AP213">
        <v>0</v>
      </c>
      <c r="AQ213">
        <v>0</v>
      </c>
      <c r="AR213">
        <v>0</v>
      </c>
      <c r="AS213">
        <v>0</v>
      </c>
      <c r="AT213">
        <v>0</v>
      </c>
      <c r="AU213" t="s">
        <v>191</v>
      </c>
      <c r="AV213" t="s">
        <v>329</v>
      </c>
      <c r="AX213" t="s">
        <v>338</v>
      </c>
      <c r="AY213">
        <v>77494</v>
      </c>
      <c r="AZ213">
        <v>48157673106</v>
      </c>
      <c r="BA213" t="s">
        <v>330</v>
      </c>
      <c r="BB213" t="s">
        <v>285</v>
      </c>
      <c r="BC213">
        <v>160696</v>
      </c>
      <c r="BD213">
        <v>2935</v>
      </c>
      <c r="BE213" t="s">
        <v>287</v>
      </c>
      <c r="BF213" t="s">
        <v>287</v>
      </c>
      <c r="BG213" t="s">
        <v>287</v>
      </c>
    </row>
    <row r="214" spans="1:59" x14ac:dyDescent="0.3">
      <c r="A214">
        <v>741574</v>
      </c>
      <c r="B214">
        <v>19299379</v>
      </c>
      <c r="C214">
        <v>2022</v>
      </c>
      <c r="D214" s="67">
        <v>44902</v>
      </c>
      <c r="E214">
        <v>7</v>
      </c>
      <c r="F214" t="s">
        <v>276</v>
      </c>
      <c r="G214" t="s">
        <v>331</v>
      </c>
      <c r="H214" t="s">
        <v>332</v>
      </c>
      <c r="I214" t="s">
        <v>290</v>
      </c>
      <c r="J214">
        <v>29.738098260000001</v>
      </c>
      <c r="K214">
        <v>-95.772963860000004</v>
      </c>
      <c r="L214" t="s">
        <v>299</v>
      </c>
      <c r="M214" t="s">
        <v>280</v>
      </c>
      <c r="N214" t="s">
        <v>281</v>
      </c>
      <c r="O214" t="s">
        <v>282</v>
      </c>
      <c r="P214" t="s">
        <v>283</v>
      </c>
      <c r="Q214" t="s">
        <v>204</v>
      </c>
      <c r="R214" t="s">
        <v>297</v>
      </c>
      <c r="S214">
        <v>0</v>
      </c>
      <c r="T214">
        <v>0</v>
      </c>
      <c r="U214">
        <v>0</v>
      </c>
      <c r="V214">
        <v>0</v>
      </c>
      <c r="W214">
        <v>0</v>
      </c>
      <c r="X214">
        <v>3</v>
      </c>
      <c r="Y214">
        <v>1</v>
      </c>
      <c r="Z214">
        <v>0</v>
      </c>
      <c r="AA214">
        <v>0</v>
      </c>
      <c r="AB214">
        <v>0</v>
      </c>
      <c r="AC214">
        <v>0</v>
      </c>
      <c r="AD214">
        <v>3</v>
      </c>
      <c r="AE214">
        <v>0</v>
      </c>
      <c r="AF214">
        <v>1</v>
      </c>
      <c r="AG214">
        <v>0</v>
      </c>
      <c r="AH214">
        <v>0</v>
      </c>
      <c r="AI214">
        <v>0</v>
      </c>
      <c r="AJ214">
        <v>0</v>
      </c>
      <c r="AK214">
        <v>0</v>
      </c>
      <c r="AL214">
        <v>0</v>
      </c>
      <c r="AM214">
        <v>0</v>
      </c>
      <c r="AN214">
        <v>0</v>
      </c>
      <c r="AO214">
        <v>0</v>
      </c>
      <c r="AP214">
        <v>0</v>
      </c>
      <c r="AQ214">
        <v>0</v>
      </c>
      <c r="AR214">
        <v>0</v>
      </c>
      <c r="AS214">
        <v>0</v>
      </c>
      <c r="AT214">
        <v>0</v>
      </c>
      <c r="AU214" t="s">
        <v>191</v>
      </c>
      <c r="AV214" t="s">
        <v>329</v>
      </c>
      <c r="AX214" t="s">
        <v>338</v>
      </c>
      <c r="AY214">
        <v>77494</v>
      </c>
      <c r="AZ214">
        <v>48157673106</v>
      </c>
      <c r="BA214" t="s">
        <v>330</v>
      </c>
      <c r="BB214" t="s">
        <v>285</v>
      </c>
      <c r="BC214">
        <v>160696</v>
      </c>
      <c r="BD214">
        <v>2935</v>
      </c>
      <c r="BE214" t="s">
        <v>287</v>
      </c>
      <c r="BF214" t="s">
        <v>287</v>
      </c>
      <c r="BG214" t="s">
        <v>287</v>
      </c>
    </row>
    <row r="215" spans="1:59" x14ac:dyDescent="0.3">
      <c r="A215">
        <v>743899</v>
      </c>
      <c r="B215">
        <v>19308469</v>
      </c>
      <c r="C215">
        <v>2022</v>
      </c>
      <c r="D215" s="67">
        <v>44923</v>
      </c>
      <c r="E215">
        <v>12</v>
      </c>
      <c r="F215" t="s">
        <v>276</v>
      </c>
      <c r="G215" t="s">
        <v>331</v>
      </c>
      <c r="H215" t="s">
        <v>332</v>
      </c>
      <c r="I215" t="s">
        <v>290</v>
      </c>
      <c r="J215">
        <v>29.743862279999998</v>
      </c>
      <c r="K215">
        <v>-95.773033260000005</v>
      </c>
      <c r="L215" t="s">
        <v>279</v>
      </c>
      <c r="M215" t="s">
        <v>280</v>
      </c>
      <c r="N215" t="s">
        <v>281</v>
      </c>
      <c r="O215" t="s">
        <v>282</v>
      </c>
      <c r="P215" t="s">
        <v>283</v>
      </c>
      <c r="Q215" t="s">
        <v>204</v>
      </c>
      <c r="R215" t="s">
        <v>297</v>
      </c>
      <c r="S215">
        <v>0</v>
      </c>
      <c r="T215">
        <v>0</v>
      </c>
      <c r="U215">
        <v>0</v>
      </c>
      <c r="V215">
        <v>0</v>
      </c>
      <c r="W215">
        <v>0</v>
      </c>
      <c r="X215">
        <v>3</v>
      </c>
      <c r="Y215">
        <v>0</v>
      </c>
      <c r="Z215">
        <v>0</v>
      </c>
      <c r="AA215">
        <v>0</v>
      </c>
      <c r="AB215">
        <v>0</v>
      </c>
      <c r="AC215">
        <v>0</v>
      </c>
      <c r="AD215">
        <v>3</v>
      </c>
      <c r="AE215">
        <v>0</v>
      </c>
      <c r="AF215">
        <v>0</v>
      </c>
      <c r="AG215">
        <v>0</v>
      </c>
      <c r="AH215">
        <v>0</v>
      </c>
      <c r="AI215">
        <v>0</v>
      </c>
      <c r="AJ215">
        <v>0</v>
      </c>
      <c r="AK215">
        <v>0</v>
      </c>
      <c r="AL215">
        <v>0</v>
      </c>
      <c r="AM215">
        <v>0</v>
      </c>
      <c r="AN215">
        <v>0</v>
      </c>
      <c r="AO215">
        <v>0</v>
      </c>
      <c r="AP215">
        <v>0</v>
      </c>
      <c r="AQ215">
        <v>0</v>
      </c>
      <c r="AR215">
        <v>0</v>
      </c>
      <c r="AS215">
        <v>0</v>
      </c>
      <c r="AT215">
        <v>0</v>
      </c>
      <c r="AU215" t="s">
        <v>191</v>
      </c>
      <c r="AV215" t="s">
        <v>329</v>
      </c>
      <c r="AX215" t="s">
        <v>338</v>
      </c>
      <c r="AY215">
        <v>77494</v>
      </c>
      <c r="AZ215">
        <v>48157673106</v>
      </c>
      <c r="BA215" t="s">
        <v>330</v>
      </c>
      <c r="BB215" t="s">
        <v>285</v>
      </c>
      <c r="BC215">
        <v>160696</v>
      </c>
      <c r="BD215">
        <v>2935</v>
      </c>
      <c r="BE215" t="s">
        <v>287</v>
      </c>
      <c r="BF215" t="s">
        <v>287</v>
      </c>
      <c r="BG215" t="s">
        <v>287</v>
      </c>
    </row>
    <row r="216" spans="1:59" x14ac:dyDescent="0.3">
      <c r="A216">
        <v>745261</v>
      </c>
      <c r="B216">
        <v>19314341</v>
      </c>
      <c r="C216">
        <v>2022</v>
      </c>
      <c r="D216" s="67">
        <v>44917</v>
      </c>
      <c r="E216">
        <v>11</v>
      </c>
      <c r="F216" t="s">
        <v>288</v>
      </c>
      <c r="G216" t="s">
        <v>331</v>
      </c>
      <c r="H216" t="s">
        <v>332</v>
      </c>
      <c r="I216" t="s">
        <v>290</v>
      </c>
      <c r="J216">
        <v>29.74081868</v>
      </c>
      <c r="K216">
        <v>-95.772994490000002</v>
      </c>
      <c r="L216" t="s">
        <v>299</v>
      </c>
      <c r="M216" t="s">
        <v>280</v>
      </c>
      <c r="N216" t="s">
        <v>281</v>
      </c>
      <c r="O216" t="s">
        <v>282</v>
      </c>
      <c r="P216" t="s">
        <v>283</v>
      </c>
      <c r="Q216" t="s">
        <v>204</v>
      </c>
      <c r="R216" t="s">
        <v>297</v>
      </c>
      <c r="S216">
        <v>0</v>
      </c>
      <c r="T216">
        <v>0</v>
      </c>
      <c r="U216">
        <v>0</v>
      </c>
      <c r="V216">
        <v>0</v>
      </c>
      <c r="W216">
        <v>0</v>
      </c>
      <c r="X216">
        <v>5</v>
      </c>
      <c r="Y216">
        <v>0</v>
      </c>
      <c r="Z216">
        <v>0</v>
      </c>
      <c r="AA216">
        <v>0</v>
      </c>
      <c r="AB216">
        <v>0</v>
      </c>
      <c r="AC216">
        <v>0</v>
      </c>
      <c r="AD216">
        <v>5</v>
      </c>
      <c r="AE216">
        <v>0</v>
      </c>
      <c r="AF216">
        <v>0</v>
      </c>
      <c r="AG216">
        <v>0</v>
      </c>
      <c r="AH216">
        <v>0</v>
      </c>
      <c r="AI216">
        <v>0</v>
      </c>
      <c r="AJ216">
        <v>0</v>
      </c>
      <c r="AK216">
        <v>0</v>
      </c>
      <c r="AL216">
        <v>0</v>
      </c>
      <c r="AM216">
        <v>0</v>
      </c>
      <c r="AN216">
        <v>0</v>
      </c>
      <c r="AO216">
        <v>0</v>
      </c>
      <c r="AP216">
        <v>0</v>
      </c>
      <c r="AQ216">
        <v>0</v>
      </c>
      <c r="AR216">
        <v>0</v>
      </c>
      <c r="AS216">
        <v>0</v>
      </c>
      <c r="AT216">
        <v>0</v>
      </c>
      <c r="AU216" t="s">
        <v>191</v>
      </c>
      <c r="AV216" t="s">
        <v>329</v>
      </c>
      <c r="AX216" t="s">
        <v>338</v>
      </c>
      <c r="AY216">
        <v>77494</v>
      </c>
      <c r="AZ216">
        <v>48157673106</v>
      </c>
      <c r="BA216" t="s">
        <v>330</v>
      </c>
      <c r="BB216" t="s">
        <v>285</v>
      </c>
      <c r="BC216">
        <v>160696</v>
      </c>
      <c r="BD216">
        <v>2935</v>
      </c>
      <c r="BE216" t="s">
        <v>287</v>
      </c>
      <c r="BF216" t="s">
        <v>287</v>
      </c>
      <c r="BG216" t="s">
        <v>287</v>
      </c>
    </row>
    <row r="217" spans="1:59" x14ac:dyDescent="0.3">
      <c r="A217">
        <v>745557</v>
      </c>
      <c r="B217">
        <v>19316089</v>
      </c>
      <c r="C217">
        <v>2022</v>
      </c>
      <c r="D217" s="67">
        <v>44922</v>
      </c>
      <c r="E217">
        <v>13</v>
      </c>
      <c r="F217" t="s">
        <v>295</v>
      </c>
      <c r="G217" t="s">
        <v>331</v>
      </c>
      <c r="H217" t="s">
        <v>332</v>
      </c>
      <c r="I217" t="s">
        <v>290</v>
      </c>
      <c r="J217">
        <v>29.74338311</v>
      </c>
      <c r="K217">
        <v>-95.773032409999999</v>
      </c>
      <c r="L217" t="s">
        <v>279</v>
      </c>
      <c r="M217" t="s">
        <v>280</v>
      </c>
      <c r="N217" t="s">
        <v>293</v>
      </c>
      <c r="O217" t="s">
        <v>282</v>
      </c>
      <c r="P217" t="s">
        <v>283</v>
      </c>
      <c r="Q217" t="s">
        <v>204</v>
      </c>
      <c r="R217" t="s">
        <v>297</v>
      </c>
      <c r="S217">
        <v>0</v>
      </c>
      <c r="T217">
        <v>0</v>
      </c>
      <c r="U217">
        <v>0</v>
      </c>
      <c r="V217">
        <v>0</v>
      </c>
      <c r="W217">
        <v>0</v>
      </c>
      <c r="X217">
        <v>5</v>
      </c>
      <c r="Y217">
        <v>0</v>
      </c>
      <c r="Z217">
        <v>0</v>
      </c>
      <c r="AA217">
        <v>0</v>
      </c>
      <c r="AB217">
        <v>0</v>
      </c>
      <c r="AC217">
        <v>0</v>
      </c>
      <c r="AD217">
        <v>5</v>
      </c>
      <c r="AE217">
        <v>0</v>
      </c>
      <c r="AF217">
        <v>0</v>
      </c>
      <c r="AG217">
        <v>0</v>
      </c>
      <c r="AH217">
        <v>0</v>
      </c>
      <c r="AI217">
        <v>0</v>
      </c>
      <c r="AJ217">
        <v>0</v>
      </c>
      <c r="AK217">
        <v>0</v>
      </c>
      <c r="AL217">
        <v>0</v>
      </c>
      <c r="AM217">
        <v>0</v>
      </c>
      <c r="AN217">
        <v>0</v>
      </c>
      <c r="AO217">
        <v>0</v>
      </c>
      <c r="AP217">
        <v>0</v>
      </c>
      <c r="AQ217">
        <v>0</v>
      </c>
      <c r="AR217">
        <v>0</v>
      </c>
      <c r="AS217">
        <v>0</v>
      </c>
      <c r="AT217">
        <v>0</v>
      </c>
      <c r="AU217" t="s">
        <v>191</v>
      </c>
      <c r="AV217" t="s">
        <v>329</v>
      </c>
      <c r="AX217" t="s">
        <v>338</v>
      </c>
      <c r="AY217">
        <v>77494</v>
      </c>
      <c r="AZ217">
        <v>48157673106</v>
      </c>
      <c r="BA217" t="s">
        <v>330</v>
      </c>
      <c r="BB217" t="s">
        <v>285</v>
      </c>
      <c r="BC217">
        <v>160696</v>
      </c>
      <c r="BD217">
        <v>2935</v>
      </c>
      <c r="BE217" t="s">
        <v>287</v>
      </c>
      <c r="BF217" t="s">
        <v>287</v>
      </c>
      <c r="BG217" t="s">
        <v>287</v>
      </c>
    </row>
    <row r="218" spans="1:59" x14ac:dyDescent="0.3">
      <c r="D218" s="67"/>
    </row>
    <row r="219" spans="1:59" x14ac:dyDescent="0.3">
      <c r="D219" s="67"/>
    </row>
    <row r="220" spans="1:59" x14ac:dyDescent="0.3">
      <c r="D220" s="67"/>
    </row>
    <row r="221" spans="1:59" x14ac:dyDescent="0.3">
      <c r="D221" s="67"/>
    </row>
    <row r="222" spans="1:59" x14ac:dyDescent="0.3">
      <c r="D222" s="67"/>
    </row>
    <row r="223" spans="1:59" x14ac:dyDescent="0.3">
      <c r="D223" s="67"/>
    </row>
    <row r="224" spans="1:59" x14ac:dyDescent="0.3">
      <c r="D224" s="67"/>
    </row>
    <row r="225" spans="4:4" x14ac:dyDescent="0.3">
      <c r="D225" s="67"/>
    </row>
    <row r="226" spans="4:4" x14ac:dyDescent="0.3">
      <c r="D226" s="67"/>
    </row>
    <row r="227" spans="4:4" x14ac:dyDescent="0.3">
      <c r="D227" s="67"/>
    </row>
    <row r="228" spans="4:4" x14ac:dyDescent="0.3">
      <c r="D228" s="67"/>
    </row>
    <row r="229" spans="4:4" x14ac:dyDescent="0.3">
      <c r="D229" s="67"/>
    </row>
    <row r="230" spans="4:4" x14ac:dyDescent="0.3">
      <c r="D230" s="67"/>
    </row>
    <row r="231" spans="4:4" x14ac:dyDescent="0.3">
      <c r="D231" s="67"/>
    </row>
    <row r="232" spans="4:4" x14ac:dyDescent="0.3">
      <c r="D232" s="67"/>
    </row>
    <row r="233" spans="4:4" x14ac:dyDescent="0.3">
      <c r="D233" s="67"/>
    </row>
    <row r="234" spans="4:4" x14ac:dyDescent="0.3">
      <c r="D234" s="67"/>
    </row>
    <row r="235" spans="4:4" x14ac:dyDescent="0.3">
      <c r="D235" s="67"/>
    </row>
    <row r="236" spans="4:4" x14ac:dyDescent="0.3">
      <c r="D236" s="67"/>
    </row>
    <row r="237" spans="4:4" x14ac:dyDescent="0.3">
      <c r="D237" s="67"/>
    </row>
    <row r="238" spans="4:4" x14ac:dyDescent="0.3">
      <c r="D238" s="67"/>
    </row>
    <row r="239" spans="4:4" x14ac:dyDescent="0.3">
      <c r="D239" s="67"/>
    </row>
    <row r="240" spans="4:4" x14ac:dyDescent="0.3">
      <c r="D240" s="67"/>
    </row>
    <row r="241" spans="4:4" x14ac:dyDescent="0.3">
      <c r="D241" s="67"/>
    </row>
    <row r="242" spans="4:4" x14ac:dyDescent="0.3">
      <c r="D242" s="67"/>
    </row>
    <row r="243" spans="4:4" x14ac:dyDescent="0.3">
      <c r="D243" s="67"/>
    </row>
    <row r="244" spans="4:4" x14ac:dyDescent="0.3">
      <c r="D244" s="67"/>
    </row>
    <row r="245" spans="4:4" x14ac:dyDescent="0.3">
      <c r="D245" s="67"/>
    </row>
    <row r="246" spans="4:4" x14ac:dyDescent="0.3">
      <c r="D246" s="67"/>
    </row>
    <row r="247" spans="4:4" x14ac:dyDescent="0.3">
      <c r="D247" s="67"/>
    </row>
    <row r="248" spans="4:4" x14ac:dyDescent="0.3">
      <c r="D248" s="67"/>
    </row>
    <row r="249" spans="4:4" x14ac:dyDescent="0.3">
      <c r="D249" s="67"/>
    </row>
    <row r="250" spans="4:4" x14ac:dyDescent="0.3">
      <c r="D250" s="67"/>
    </row>
    <row r="251" spans="4:4" x14ac:dyDescent="0.3">
      <c r="D251" s="67"/>
    </row>
    <row r="252" spans="4:4" x14ac:dyDescent="0.3">
      <c r="D252" s="67"/>
    </row>
    <row r="253" spans="4:4" x14ac:dyDescent="0.3">
      <c r="D253" s="67"/>
    </row>
    <row r="254" spans="4:4" x14ac:dyDescent="0.3">
      <c r="D254" s="67"/>
    </row>
    <row r="255" spans="4:4" x14ac:dyDescent="0.3">
      <c r="D255" s="67"/>
    </row>
    <row r="256" spans="4:4" x14ac:dyDescent="0.3">
      <c r="D256" s="67"/>
    </row>
    <row r="257" spans="4:4" x14ac:dyDescent="0.3">
      <c r="D257" s="67"/>
    </row>
    <row r="258" spans="4:4" x14ac:dyDescent="0.3">
      <c r="D258" s="67"/>
    </row>
    <row r="259" spans="4:4" x14ac:dyDescent="0.3">
      <c r="D259" s="67"/>
    </row>
    <row r="260" spans="4:4" x14ac:dyDescent="0.3">
      <c r="D260" s="67"/>
    </row>
    <row r="261" spans="4:4" x14ac:dyDescent="0.3">
      <c r="D261" s="67"/>
    </row>
    <row r="262" spans="4:4" x14ac:dyDescent="0.3">
      <c r="D262" s="67"/>
    </row>
    <row r="263" spans="4:4" x14ac:dyDescent="0.3">
      <c r="D263" s="67"/>
    </row>
    <row r="264" spans="4:4" x14ac:dyDescent="0.3">
      <c r="D264" s="67"/>
    </row>
    <row r="265" spans="4:4" x14ac:dyDescent="0.3">
      <c r="D265" s="67"/>
    </row>
    <row r="266" spans="4:4" x14ac:dyDescent="0.3">
      <c r="D266" s="67"/>
    </row>
    <row r="267" spans="4:4" x14ac:dyDescent="0.3">
      <c r="D267" s="67"/>
    </row>
    <row r="268" spans="4:4" x14ac:dyDescent="0.3">
      <c r="D268" s="67"/>
    </row>
    <row r="269" spans="4:4" x14ac:dyDescent="0.3">
      <c r="D269" s="67"/>
    </row>
    <row r="270" spans="4:4" x14ac:dyDescent="0.3">
      <c r="D270" s="67"/>
    </row>
    <row r="271" spans="4:4" x14ac:dyDescent="0.3">
      <c r="D271" s="67"/>
    </row>
    <row r="272" spans="4:4" x14ac:dyDescent="0.3">
      <c r="D272" s="67"/>
    </row>
    <row r="273" spans="4:4" x14ac:dyDescent="0.3">
      <c r="D273" s="67"/>
    </row>
    <row r="274" spans="4:4" x14ac:dyDescent="0.3">
      <c r="D274" s="67"/>
    </row>
    <row r="275" spans="4:4" x14ac:dyDescent="0.3">
      <c r="D275" s="67"/>
    </row>
    <row r="276" spans="4:4" x14ac:dyDescent="0.3">
      <c r="D276" s="67"/>
    </row>
    <row r="277" spans="4:4" x14ac:dyDescent="0.3">
      <c r="D277" s="67"/>
    </row>
    <row r="278" spans="4:4" x14ac:dyDescent="0.3">
      <c r="D278" s="67"/>
    </row>
    <row r="279" spans="4:4" x14ac:dyDescent="0.3">
      <c r="D279" s="67"/>
    </row>
    <row r="280" spans="4:4" x14ac:dyDescent="0.3">
      <c r="D280" s="67"/>
    </row>
    <row r="281" spans="4:4" x14ac:dyDescent="0.3">
      <c r="D281" s="67"/>
    </row>
    <row r="282" spans="4:4" x14ac:dyDescent="0.3">
      <c r="D282" s="67"/>
    </row>
    <row r="283" spans="4:4" x14ac:dyDescent="0.3">
      <c r="D283" s="67"/>
    </row>
    <row r="284" spans="4:4" x14ac:dyDescent="0.3">
      <c r="D284" s="67"/>
    </row>
    <row r="285" spans="4:4" x14ac:dyDescent="0.3">
      <c r="D285" s="67"/>
    </row>
    <row r="286" spans="4:4" x14ac:dyDescent="0.3">
      <c r="D286" s="67"/>
    </row>
    <row r="287" spans="4:4" x14ac:dyDescent="0.3">
      <c r="D287" s="67"/>
    </row>
    <row r="288" spans="4:4" x14ac:dyDescent="0.3">
      <c r="D288" s="67"/>
    </row>
    <row r="289" spans="4:4" x14ac:dyDescent="0.3">
      <c r="D289" s="67"/>
    </row>
    <row r="290" spans="4:4" x14ac:dyDescent="0.3">
      <c r="D290" s="67"/>
    </row>
    <row r="291" spans="4:4" x14ac:dyDescent="0.3">
      <c r="D291" s="67"/>
    </row>
    <row r="292" spans="4:4" x14ac:dyDescent="0.3">
      <c r="D292" s="67"/>
    </row>
    <row r="293" spans="4:4" x14ac:dyDescent="0.3">
      <c r="D293" s="67"/>
    </row>
    <row r="294" spans="4:4" x14ac:dyDescent="0.3">
      <c r="D294" s="67"/>
    </row>
    <row r="295" spans="4:4" x14ac:dyDescent="0.3">
      <c r="D295" s="67"/>
    </row>
    <row r="1327" customFormat="1"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A1:XFD1"/>
    </sheetView>
  </sheetViews>
  <sheetFormatPr defaultRowHeight="14.4" x14ac:dyDescent="0.3"/>
  <sheetData>
    <row r="1" s="81" customFormat="1"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9" workbookViewId="0">
      <selection activeCell="D75" sqref="D75"/>
    </sheetView>
  </sheetViews>
  <sheetFormatPr defaultRowHeight="14.4" x14ac:dyDescent="0.3"/>
  <cols>
    <col min="2" max="2" width="51" customWidth="1"/>
    <col min="3" max="3" width="12.33203125" customWidth="1"/>
    <col min="4" max="4" width="21.5546875" bestFit="1" customWidth="1"/>
    <col min="5" max="5" width="10.88671875" bestFit="1" customWidth="1"/>
    <col min="6" max="6" width="44.5546875" style="55" customWidth="1"/>
    <col min="7" max="7" width="48.6640625" style="50" customWidth="1"/>
  </cols>
  <sheetData>
    <row r="1" spans="2:7" x14ac:dyDescent="0.3">
      <c r="B1" t="s">
        <v>161</v>
      </c>
    </row>
    <row r="3" spans="2:7" x14ac:dyDescent="0.3">
      <c r="B3" s="34" t="s">
        <v>57</v>
      </c>
      <c r="C3" s="34" t="s">
        <v>56</v>
      </c>
      <c r="D3" s="34" t="s">
        <v>58</v>
      </c>
      <c r="E3" s="34" t="s">
        <v>115</v>
      </c>
      <c r="F3" s="56" t="s">
        <v>120</v>
      </c>
      <c r="G3" s="51" t="s">
        <v>162</v>
      </c>
    </row>
    <row r="4" spans="2:7" ht="28.8" x14ac:dyDescent="0.3">
      <c r="B4" s="35" t="s">
        <v>100</v>
      </c>
      <c r="C4" s="37">
        <v>101</v>
      </c>
      <c r="D4" s="38">
        <v>0.2</v>
      </c>
      <c r="E4" s="37">
        <v>6</v>
      </c>
      <c r="F4" s="52" t="s">
        <v>183</v>
      </c>
      <c r="G4" s="39" t="s">
        <v>121</v>
      </c>
    </row>
    <row r="5" spans="2:7" x14ac:dyDescent="0.3">
      <c r="B5" s="35" t="s">
        <v>90</v>
      </c>
      <c r="C5" s="37">
        <v>105</v>
      </c>
      <c r="D5" s="40">
        <v>0.14000000000000001</v>
      </c>
      <c r="E5" s="37">
        <v>10</v>
      </c>
      <c r="F5" s="57" t="s">
        <v>122</v>
      </c>
      <c r="G5" s="39" t="s">
        <v>122</v>
      </c>
    </row>
    <row r="6" spans="2:7" ht="28.8" x14ac:dyDescent="0.3">
      <c r="B6" s="35" t="s">
        <v>99</v>
      </c>
      <c r="C6" s="37">
        <v>107</v>
      </c>
      <c r="D6" s="38">
        <v>0.35</v>
      </c>
      <c r="E6" s="37">
        <v>10</v>
      </c>
      <c r="F6" s="52" t="s">
        <v>123</v>
      </c>
      <c r="G6" s="39" t="s">
        <v>124</v>
      </c>
    </row>
    <row r="7" spans="2:7" ht="28.8" x14ac:dyDescent="0.3">
      <c r="B7" s="35" t="s">
        <v>75</v>
      </c>
      <c r="C7" s="37">
        <v>108</v>
      </c>
      <c r="D7" s="38">
        <v>0.24</v>
      </c>
      <c r="E7" s="37">
        <v>10</v>
      </c>
      <c r="F7" s="52" t="s">
        <v>123</v>
      </c>
      <c r="G7" s="39" t="s">
        <v>124</v>
      </c>
    </row>
    <row r="8" spans="2:7" x14ac:dyDescent="0.3">
      <c r="B8" s="35" t="s">
        <v>95</v>
      </c>
      <c r="C8" s="37">
        <v>110</v>
      </c>
      <c r="D8" s="38">
        <v>0.34</v>
      </c>
      <c r="E8" s="37">
        <v>10</v>
      </c>
      <c r="F8" s="57" t="s">
        <v>125</v>
      </c>
      <c r="G8" s="39" t="s">
        <v>125</v>
      </c>
    </row>
    <row r="9" spans="2:7" x14ac:dyDescent="0.3">
      <c r="B9" s="35" t="s">
        <v>101</v>
      </c>
      <c r="C9" s="37">
        <v>111</v>
      </c>
      <c r="D9" s="38">
        <v>0.1</v>
      </c>
      <c r="E9" s="37">
        <v>10</v>
      </c>
      <c r="F9" s="52" t="s">
        <v>123</v>
      </c>
      <c r="G9" s="39" t="s">
        <v>126</v>
      </c>
    </row>
    <row r="10" spans="2:7" x14ac:dyDescent="0.3">
      <c r="B10" s="35" t="s">
        <v>87</v>
      </c>
      <c r="C10" s="37">
        <v>113</v>
      </c>
      <c r="D10" s="40">
        <v>0.12</v>
      </c>
      <c r="E10" s="37">
        <v>2</v>
      </c>
      <c r="F10" s="52" t="s">
        <v>183</v>
      </c>
      <c r="G10" s="39" t="s">
        <v>128</v>
      </c>
    </row>
    <row r="11" spans="2:7" x14ac:dyDescent="0.3">
      <c r="B11" s="35" t="s">
        <v>97</v>
      </c>
      <c r="C11" s="37">
        <v>114</v>
      </c>
      <c r="D11" s="38">
        <v>0.2</v>
      </c>
      <c r="E11" s="37">
        <v>5</v>
      </c>
      <c r="F11" s="52" t="s">
        <v>183</v>
      </c>
      <c r="G11" s="39" t="s">
        <v>126</v>
      </c>
    </row>
    <row r="12" spans="2:7" ht="28.8" x14ac:dyDescent="0.3">
      <c r="B12" s="35" t="s">
        <v>104</v>
      </c>
      <c r="C12" s="37">
        <v>118</v>
      </c>
      <c r="D12" s="38">
        <v>0.25</v>
      </c>
      <c r="E12" s="37">
        <v>10</v>
      </c>
      <c r="F12" s="52" t="s">
        <v>125</v>
      </c>
      <c r="G12" s="39" t="s">
        <v>129</v>
      </c>
    </row>
    <row r="13" spans="2:7" x14ac:dyDescent="0.3">
      <c r="B13" s="36" t="s">
        <v>146</v>
      </c>
      <c r="C13" s="37">
        <v>119</v>
      </c>
      <c r="D13" s="38">
        <v>0.2</v>
      </c>
      <c r="E13" s="37">
        <v>6</v>
      </c>
      <c r="F13" s="52" t="s">
        <v>183</v>
      </c>
      <c r="G13" s="39" t="s">
        <v>130</v>
      </c>
    </row>
    <row r="14" spans="2:7" ht="28.8" x14ac:dyDescent="0.3">
      <c r="B14" s="36" t="s">
        <v>79</v>
      </c>
      <c r="C14" s="37">
        <v>122</v>
      </c>
      <c r="D14" s="38">
        <v>0.1</v>
      </c>
      <c r="E14" s="37">
        <v>10</v>
      </c>
      <c r="F14" s="57" t="s">
        <v>123</v>
      </c>
      <c r="G14" s="39" t="s">
        <v>123</v>
      </c>
    </row>
    <row r="15" spans="2:7" ht="28.8" x14ac:dyDescent="0.3">
      <c r="B15" s="36" t="s">
        <v>78</v>
      </c>
      <c r="C15" s="37">
        <v>123</v>
      </c>
      <c r="D15" s="38">
        <v>0.1</v>
      </c>
      <c r="E15" s="37">
        <v>10</v>
      </c>
      <c r="F15" s="52" t="s">
        <v>183</v>
      </c>
      <c r="G15" s="39" t="s">
        <v>131</v>
      </c>
    </row>
    <row r="16" spans="2:7" ht="28.8" x14ac:dyDescent="0.3">
      <c r="B16" s="36" t="s">
        <v>82</v>
      </c>
      <c r="C16" s="37">
        <v>124</v>
      </c>
      <c r="D16" s="38">
        <v>0.27</v>
      </c>
      <c r="E16" s="37">
        <v>10</v>
      </c>
      <c r="F16" s="57" t="s">
        <v>123</v>
      </c>
      <c r="G16" s="39" t="s">
        <v>123</v>
      </c>
    </row>
    <row r="17" spans="2:7" ht="28.8" x14ac:dyDescent="0.3">
      <c r="B17" s="35" t="s">
        <v>81</v>
      </c>
      <c r="C17" s="37">
        <v>125</v>
      </c>
      <c r="D17" s="40">
        <v>0.15</v>
      </c>
      <c r="E17" s="37">
        <v>10</v>
      </c>
      <c r="F17" s="52" t="s">
        <v>183</v>
      </c>
      <c r="G17" s="39" t="s">
        <v>135</v>
      </c>
    </row>
    <row r="18" spans="2:7" ht="28.8" x14ac:dyDescent="0.3">
      <c r="B18" s="36" t="s">
        <v>84</v>
      </c>
      <c r="C18" s="37">
        <v>128</v>
      </c>
      <c r="D18" s="38">
        <v>0.05</v>
      </c>
      <c r="E18" s="37">
        <v>6</v>
      </c>
      <c r="F18" s="57" t="s">
        <v>123</v>
      </c>
      <c r="G18" s="39" t="s">
        <v>123</v>
      </c>
    </row>
    <row r="19" spans="2:7" ht="28.8" x14ac:dyDescent="0.3">
      <c r="B19" s="36" t="s">
        <v>83</v>
      </c>
      <c r="C19" s="37">
        <v>130</v>
      </c>
      <c r="D19" s="40">
        <v>0.05</v>
      </c>
      <c r="E19" s="37">
        <v>6</v>
      </c>
      <c r="F19" s="52" t="s">
        <v>183</v>
      </c>
      <c r="G19" s="39" t="s">
        <v>131</v>
      </c>
    </row>
    <row r="20" spans="2:7" x14ac:dyDescent="0.3">
      <c r="B20" s="35" t="s">
        <v>73</v>
      </c>
      <c r="C20" s="37">
        <v>131</v>
      </c>
      <c r="D20" s="38">
        <v>0.1</v>
      </c>
      <c r="E20" s="37">
        <v>10</v>
      </c>
      <c r="F20" s="57" t="s">
        <v>132</v>
      </c>
      <c r="G20" s="39" t="s">
        <v>132</v>
      </c>
    </row>
    <row r="21" spans="2:7" x14ac:dyDescent="0.3">
      <c r="B21" s="35" t="s">
        <v>80</v>
      </c>
      <c r="C21" s="37">
        <v>132</v>
      </c>
      <c r="D21" s="38">
        <v>0.1</v>
      </c>
      <c r="E21" s="37">
        <v>10</v>
      </c>
      <c r="F21" s="57"/>
      <c r="G21" s="39"/>
    </row>
    <row r="22" spans="2:7" x14ac:dyDescent="0.3">
      <c r="B22" s="35" t="s">
        <v>74</v>
      </c>
      <c r="C22" s="37">
        <v>133</v>
      </c>
      <c r="D22" s="38">
        <v>0.05</v>
      </c>
      <c r="E22" s="37">
        <v>5</v>
      </c>
      <c r="F22" s="52" t="s">
        <v>183</v>
      </c>
      <c r="G22" s="39" t="s">
        <v>126</v>
      </c>
    </row>
    <row r="23" spans="2:7" ht="28.8" x14ac:dyDescent="0.3">
      <c r="B23" s="35" t="s">
        <v>147</v>
      </c>
      <c r="C23" s="37">
        <v>136</v>
      </c>
      <c r="D23" s="38">
        <v>0.35</v>
      </c>
      <c r="E23" s="37">
        <v>5</v>
      </c>
      <c r="F23" s="52" t="s">
        <v>183</v>
      </c>
      <c r="G23" s="39" t="s">
        <v>131</v>
      </c>
    </row>
    <row r="24" spans="2:7" ht="28.8" x14ac:dyDescent="0.3">
      <c r="B24" s="35" t="s">
        <v>148</v>
      </c>
      <c r="C24" s="37">
        <v>137</v>
      </c>
      <c r="D24" s="38">
        <v>0.25</v>
      </c>
      <c r="E24" s="37">
        <v>10</v>
      </c>
      <c r="F24" s="52" t="s">
        <v>183</v>
      </c>
      <c r="G24" s="39" t="s">
        <v>131</v>
      </c>
    </row>
    <row r="25" spans="2:7" ht="28.8" x14ac:dyDescent="0.3">
      <c r="B25" s="35" t="s">
        <v>149</v>
      </c>
      <c r="C25" s="37">
        <v>138</v>
      </c>
      <c r="D25" s="38">
        <v>0.41</v>
      </c>
      <c r="E25" s="37">
        <v>10</v>
      </c>
      <c r="F25" s="57" t="s">
        <v>123</v>
      </c>
      <c r="G25" s="39" t="s">
        <v>151</v>
      </c>
    </row>
    <row r="26" spans="2:7" ht="28.8" x14ac:dyDescent="0.3">
      <c r="B26" s="35" t="s">
        <v>150</v>
      </c>
      <c r="C26" s="37">
        <v>139</v>
      </c>
      <c r="D26" s="38">
        <v>0.12</v>
      </c>
      <c r="E26" s="37">
        <v>7</v>
      </c>
      <c r="F26" s="52" t="s">
        <v>183</v>
      </c>
      <c r="G26" s="39" t="s">
        <v>131</v>
      </c>
    </row>
    <row r="27" spans="2:7" x14ac:dyDescent="0.3">
      <c r="B27" s="35" t="s">
        <v>91</v>
      </c>
      <c r="C27" s="37">
        <v>201</v>
      </c>
      <c r="D27" s="38">
        <v>0.75</v>
      </c>
      <c r="E27" s="37">
        <v>15</v>
      </c>
      <c r="F27" s="52" t="s">
        <v>183</v>
      </c>
      <c r="G27" s="39" t="s">
        <v>130</v>
      </c>
    </row>
    <row r="28" spans="2:7" ht="43.2" x14ac:dyDescent="0.3">
      <c r="B28" s="35" t="s">
        <v>96</v>
      </c>
      <c r="C28" s="37">
        <v>203</v>
      </c>
      <c r="D28" s="38">
        <v>0.25</v>
      </c>
      <c r="E28" s="37">
        <v>20</v>
      </c>
      <c r="F28" s="52" t="s">
        <v>183</v>
      </c>
      <c r="G28" s="39" t="s">
        <v>133</v>
      </c>
    </row>
    <row r="29" spans="2:7" x14ac:dyDescent="0.3">
      <c r="B29" s="36" t="s">
        <v>70</v>
      </c>
      <c r="C29" s="37">
        <v>204</v>
      </c>
      <c r="D29" s="38">
        <v>0.05</v>
      </c>
      <c r="E29" s="37">
        <v>20</v>
      </c>
      <c r="F29" s="52" t="s">
        <v>183</v>
      </c>
      <c r="G29" s="39" t="s">
        <v>127</v>
      </c>
    </row>
    <row r="30" spans="2:7" x14ac:dyDescent="0.3">
      <c r="B30" s="35" t="s">
        <v>108</v>
      </c>
      <c r="C30" s="37">
        <v>209</v>
      </c>
      <c r="D30" s="40">
        <v>0.5</v>
      </c>
      <c r="E30" s="37">
        <v>20</v>
      </c>
      <c r="F30" s="52" t="s">
        <v>183</v>
      </c>
      <c r="G30" s="39" t="s">
        <v>127</v>
      </c>
    </row>
    <row r="31" spans="2:7" x14ac:dyDescent="0.3">
      <c r="B31" s="35" t="s">
        <v>89</v>
      </c>
      <c r="C31" s="37">
        <v>217</v>
      </c>
      <c r="D31" s="38">
        <v>0.6</v>
      </c>
      <c r="E31" s="37">
        <v>10</v>
      </c>
      <c r="F31" s="57" t="s">
        <v>134</v>
      </c>
      <c r="G31" s="39" t="s">
        <v>134</v>
      </c>
    </row>
    <row r="32" spans="2:7" ht="28.8" x14ac:dyDescent="0.3">
      <c r="B32" s="35" t="s">
        <v>109</v>
      </c>
      <c r="C32" s="37">
        <v>218</v>
      </c>
      <c r="D32" s="38">
        <v>0.55000000000000004</v>
      </c>
      <c r="E32" s="37">
        <v>20</v>
      </c>
      <c r="F32" s="52" t="s">
        <v>183</v>
      </c>
      <c r="G32" s="39" t="s">
        <v>131</v>
      </c>
    </row>
    <row r="33" spans="2:7" x14ac:dyDescent="0.3">
      <c r="B33" s="35" t="s">
        <v>105</v>
      </c>
      <c r="C33" s="37">
        <v>303</v>
      </c>
      <c r="D33" s="38">
        <v>0.3</v>
      </c>
      <c r="E33" s="37">
        <v>10</v>
      </c>
      <c r="F33" s="52" t="s">
        <v>183</v>
      </c>
      <c r="G33" s="39" t="s">
        <v>136</v>
      </c>
    </row>
    <row r="34" spans="2:7" x14ac:dyDescent="0.3">
      <c r="B34" s="36" t="s">
        <v>106</v>
      </c>
      <c r="C34" s="37">
        <v>304</v>
      </c>
      <c r="D34" s="38">
        <v>0.49</v>
      </c>
      <c r="E34" s="37">
        <v>15</v>
      </c>
      <c r="F34" s="52" t="s">
        <v>183</v>
      </c>
      <c r="G34" s="39" t="s">
        <v>137</v>
      </c>
    </row>
    <row r="35" spans="2:7" x14ac:dyDescent="0.3">
      <c r="B35" s="35" t="s">
        <v>107</v>
      </c>
      <c r="C35" s="37">
        <v>305</v>
      </c>
      <c r="D35" s="40">
        <v>0.13</v>
      </c>
      <c r="E35" s="37">
        <v>15</v>
      </c>
      <c r="F35" s="57" t="s">
        <v>123</v>
      </c>
      <c r="G35" s="39" t="s">
        <v>197</v>
      </c>
    </row>
    <row r="36" spans="2:7" x14ac:dyDescent="0.3">
      <c r="B36" s="35" t="s">
        <v>153</v>
      </c>
      <c r="C36" s="37">
        <v>306</v>
      </c>
      <c r="D36" s="40">
        <v>0.45</v>
      </c>
      <c r="E36" s="37">
        <v>5</v>
      </c>
      <c r="F36" s="52" t="s">
        <v>183</v>
      </c>
      <c r="G36" s="39" t="s">
        <v>152</v>
      </c>
    </row>
    <row r="37" spans="2:7" x14ac:dyDescent="0.3">
      <c r="B37" s="35" t="s">
        <v>154</v>
      </c>
      <c r="C37" s="37">
        <v>307</v>
      </c>
      <c r="D37" s="40">
        <v>0.2</v>
      </c>
      <c r="E37" s="37">
        <v>5</v>
      </c>
      <c r="F37" s="57" t="s">
        <v>123</v>
      </c>
      <c r="G37" s="39" t="s">
        <v>123</v>
      </c>
    </row>
    <row r="38" spans="2:7" ht="28.8" x14ac:dyDescent="0.3">
      <c r="B38" s="33" t="s">
        <v>93</v>
      </c>
      <c r="C38" s="37">
        <v>401</v>
      </c>
      <c r="D38" s="38">
        <v>0.2</v>
      </c>
      <c r="E38" s="37">
        <v>2</v>
      </c>
      <c r="F38" s="52" t="s">
        <v>183</v>
      </c>
      <c r="G38" s="39" t="s">
        <v>131</v>
      </c>
    </row>
    <row r="39" spans="2:7" x14ac:dyDescent="0.3">
      <c r="B39" s="33" t="s">
        <v>88</v>
      </c>
      <c r="C39" s="37">
        <v>402</v>
      </c>
      <c r="D39" s="38">
        <v>0.25</v>
      </c>
      <c r="E39" s="37">
        <v>2</v>
      </c>
      <c r="F39" s="52" t="s">
        <v>183</v>
      </c>
      <c r="G39" s="39" t="s">
        <v>138</v>
      </c>
    </row>
    <row r="40" spans="2:7" x14ac:dyDescent="0.3">
      <c r="B40" s="36" t="s">
        <v>94</v>
      </c>
      <c r="C40" s="37">
        <v>403</v>
      </c>
      <c r="D40" s="38">
        <v>0.1</v>
      </c>
      <c r="E40" s="37">
        <v>2</v>
      </c>
      <c r="F40" s="57" t="s">
        <v>132</v>
      </c>
      <c r="G40" s="39" t="s">
        <v>132</v>
      </c>
    </row>
    <row r="41" spans="2:7" x14ac:dyDescent="0.3">
      <c r="B41" s="36" t="s">
        <v>85</v>
      </c>
      <c r="C41" s="37">
        <v>404</v>
      </c>
      <c r="D41" s="38">
        <v>0.65</v>
      </c>
      <c r="E41" s="37">
        <v>2</v>
      </c>
      <c r="F41" s="52" t="s">
        <v>183</v>
      </c>
      <c r="G41" s="39" t="s">
        <v>130</v>
      </c>
    </row>
    <row r="42" spans="2:7" x14ac:dyDescent="0.3">
      <c r="B42" s="33" t="s">
        <v>98</v>
      </c>
      <c r="C42" s="37">
        <v>407</v>
      </c>
      <c r="D42" s="40">
        <v>0.65</v>
      </c>
      <c r="E42" s="37">
        <v>10</v>
      </c>
      <c r="F42" s="57" t="s">
        <v>125</v>
      </c>
      <c r="G42" s="39" t="s">
        <v>125</v>
      </c>
    </row>
    <row r="43" spans="2:7" ht="28.8" x14ac:dyDescent="0.3">
      <c r="B43" s="35" t="s">
        <v>110</v>
      </c>
      <c r="C43" s="37">
        <v>502</v>
      </c>
      <c r="D43" s="38">
        <v>0.3</v>
      </c>
      <c r="E43" s="37">
        <v>20</v>
      </c>
      <c r="F43" s="52" t="s">
        <v>183</v>
      </c>
      <c r="G43" s="39" t="s">
        <v>139</v>
      </c>
    </row>
    <row r="44" spans="2:7" x14ac:dyDescent="0.3">
      <c r="B44" s="35" t="s">
        <v>111</v>
      </c>
      <c r="C44" s="37">
        <v>503</v>
      </c>
      <c r="D44" s="38">
        <v>0.25</v>
      </c>
      <c r="E44" s="37">
        <v>20</v>
      </c>
      <c r="F44" s="52" t="s">
        <v>183</v>
      </c>
      <c r="G44" s="39" t="s">
        <v>127</v>
      </c>
    </row>
    <row r="45" spans="2:7" ht="28.8" x14ac:dyDescent="0.3">
      <c r="B45" s="35" t="s">
        <v>65</v>
      </c>
      <c r="C45" s="37">
        <v>504</v>
      </c>
      <c r="D45" s="38">
        <v>0.25</v>
      </c>
      <c r="E45" s="37">
        <v>20</v>
      </c>
      <c r="F45" s="52" t="s">
        <v>183</v>
      </c>
      <c r="G45" s="39" t="s">
        <v>131</v>
      </c>
    </row>
    <row r="46" spans="2:7" ht="28.8" x14ac:dyDescent="0.3">
      <c r="B46" s="36" t="s">
        <v>76</v>
      </c>
      <c r="C46" s="37">
        <v>505</v>
      </c>
      <c r="D46" s="38">
        <v>0.5</v>
      </c>
      <c r="E46" s="37">
        <v>10</v>
      </c>
      <c r="F46" s="52" t="s">
        <v>183</v>
      </c>
      <c r="G46" s="39" t="s">
        <v>131</v>
      </c>
    </row>
    <row r="47" spans="2:7" ht="28.8" x14ac:dyDescent="0.3">
      <c r="B47" s="35" t="s">
        <v>72</v>
      </c>
      <c r="C47" s="37">
        <v>506</v>
      </c>
      <c r="D47" s="40">
        <v>0.55000000000000004</v>
      </c>
      <c r="E47" s="37">
        <v>10</v>
      </c>
      <c r="F47" s="52" t="s">
        <v>183</v>
      </c>
      <c r="G47" s="39" t="s">
        <v>131</v>
      </c>
    </row>
    <row r="48" spans="2:7" ht="28.8" x14ac:dyDescent="0.3">
      <c r="B48" s="36" t="s">
        <v>77</v>
      </c>
      <c r="C48" s="37">
        <v>507</v>
      </c>
      <c r="D48" s="40">
        <v>0.65</v>
      </c>
      <c r="E48" s="37">
        <v>10</v>
      </c>
      <c r="F48" s="52" t="s">
        <v>183</v>
      </c>
      <c r="G48" s="39" t="s">
        <v>131</v>
      </c>
    </row>
    <row r="49" spans="2:7" ht="28.8" x14ac:dyDescent="0.3">
      <c r="B49" s="36" t="s">
        <v>67</v>
      </c>
      <c r="C49" s="37">
        <v>510</v>
      </c>
      <c r="D49" s="40">
        <v>0.4</v>
      </c>
      <c r="E49" s="37">
        <v>10</v>
      </c>
      <c r="F49" s="57" t="s">
        <v>123</v>
      </c>
      <c r="G49" s="39" t="s">
        <v>140</v>
      </c>
    </row>
    <row r="50" spans="2:7" x14ac:dyDescent="0.3">
      <c r="B50" s="35" t="s">
        <v>71</v>
      </c>
      <c r="C50" s="37">
        <v>514</v>
      </c>
      <c r="D50" s="38">
        <v>0.8</v>
      </c>
      <c r="E50" s="37">
        <v>30</v>
      </c>
      <c r="F50" s="57" t="s">
        <v>123</v>
      </c>
      <c r="G50" s="39" t="s">
        <v>123</v>
      </c>
    </row>
    <row r="51" spans="2:7" x14ac:dyDescent="0.3">
      <c r="B51" s="35" t="s">
        <v>63</v>
      </c>
      <c r="C51" s="37">
        <v>515</v>
      </c>
      <c r="D51" s="38">
        <v>0.65</v>
      </c>
      <c r="E51" s="37">
        <v>30</v>
      </c>
      <c r="F51" s="57" t="s">
        <v>123</v>
      </c>
      <c r="G51" s="39" t="s">
        <v>123</v>
      </c>
    </row>
    <row r="52" spans="2:7" ht="28.8" x14ac:dyDescent="0.3">
      <c r="B52" s="36" t="s">
        <v>62</v>
      </c>
      <c r="C52" s="37">
        <v>516</v>
      </c>
      <c r="D52" s="38">
        <v>0.5</v>
      </c>
      <c r="E52" s="37">
        <v>20</v>
      </c>
      <c r="F52" s="52" t="s">
        <v>183</v>
      </c>
      <c r="G52" s="39" t="s">
        <v>141</v>
      </c>
    </row>
    <row r="53" spans="2:7" x14ac:dyDescent="0.3">
      <c r="B53" s="35" t="s">
        <v>61</v>
      </c>
      <c r="C53" s="37">
        <v>517</v>
      </c>
      <c r="D53" s="40">
        <v>0.28000000000000003</v>
      </c>
      <c r="E53" s="37">
        <v>20</v>
      </c>
      <c r="F53" s="52" t="s">
        <v>183</v>
      </c>
      <c r="G53" s="39" t="s">
        <v>130</v>
      </c>
    </row>
    <row r="54" spans="2:7" ht="28.8" x14ac:dyDescent="0.3">
      <c r="B54" s="35" t="s">
        <v>86</v>
      </c>
      <c r="C54" s="37">
        <v>518</v>
      </c>
      <c r="D54" s="38">
        <v>0.5</v>
      </c>
      <c r="E54" s="37">
        <v>10</v>
      </c>
      <c r="F54" s="52" t="s">
        <v>183</v>
      </c>
      <c r="G54" s="39" t="s">
        <v>145</v>
      </c>
    </row>
    <row r="55" spans="2:7" ht="28.8" x14ac:dyDescent="0.3">
      <c r="B55" s="35" t="s">
        <v>59</v>
      </c>
      <c r="C55" s="37">
        <v>519</v>
      </c>
      <c r="D55" s="38">
        <v>0.25</v>
      </c>
      <c r="E55" s="37">
        <v>10</v>
      </c>
      <c r="F55" s="57" t="s">
        <v>123</v>
      </c>
      <c r="G55" s="39" t="s">
        <v>142</v>
      </c>
    </row>
    <row r="56" spans="2:7" ht="28.8" x14ac:dyDescent="0.3">
      <c r="B56" s="35" t="s">
        <v>102</v>
      </c>
      <c r="C56" s="37">
        <v>520</v>
      </c>
      <c r="D56" s="38">
        <v>0.4</v>
      </c>
      <c r="E56" s="37">
        <v>10</v>
      </c>
      <c r="F56" s="57" t="s">
        <v>123</v>
      </c>
      <c r="G56" s="39" t="s">
        <v>142</v>
      </c>
    </row>
    <row r="57" spans="2:7" ht="28.8" x14ac:dyDescent="0.3">
      <c r="B57" s="35" t="s">
        <v>60</v>
      </c>
      <c r="C57" s="37">
        <v>521</v>
      </c>
      <c r="D57" s="38">
        <v>0.25</v>
      </c>
      <c r="E57" s="37">
        <v>10</v>
      </c>
      <c r="F57" s="57" t="s">
        <v>123</v>
      </c>
      <c r="G57" s="39" t="s">
        <v>142</v>
      </c>
    </row>
    <row r="58" spans="2:7" ht="28.8" x14ac:dyDescent="0.3">
      <c r="B58" s="35" t="s">
        <v>103</v>
      </c>
      <c r="C58" s="37">
        <v>522</v>
      </c>
      <c r="D58" s="38">
        <v>0.4</v>
      </c>
      <c r="E58" s="37">
        <v>10</v>
      </c>
      <c r="F58" s="57" t="s">
        <v>123</v>
      </c>
      <c r="G58" s="39" t="s">
        <v>142</v>
      </c>
    </row>
    <row r="59" spans="2:7" x14ac:dyDescent="0.3">
      <c r="B59" s="35" t="s">
        <v>66</v>
      </c>
      <c r="C59" s="37">
        <v>523</v>
      </c>
      <c r="D59" s="38">
        <v>0.95</v>
      </c>
      <c r="E59" s="37">
        <v>10</v>
      </c>
      <c r="F59" s="57" t="s">
        <v>132</v>
      </c>
      <c r="G59" s="39" t="s">
        <v>132</v>
      </c>
    </row>
    <row r="60" spans="2:7" x14ac:dyDescent="0.3">
      <c r="B60" s="61"/>
      <c r="C60" s="62"/>
      <c r="D60" s="63"/>
      <c r="E60" s="62"/>
      <c r="F60" s="64"/>
      <c r="G60" s="65"/>
    </row>
    <row r="61" spans="2:7" x14ac:dyDescent="0.3">
      <c r="B61" s="36" t="s">
        <v>69</v>
      </c>
      <c r="C61" s="37">
        <v>525</v>
      </c>
      <c r="D61" s="38">
        <v>0.68</v>
      </c>
      <c r="E61" s="37">
        <v>10</v>
      </c>
      <c r="F61" s="52" t="s">
        <v>183</v>
      </c>
      <c r="G61" s="39" t="s">
        <v>143</v>
      </c>
    </row>
    <row r="62" spans="2:7" ht="28.8" x14ac:dyDescent="0.3">
      <c r="B62" s="33" t="s">
        <v>198</v>
      </c>
      <c r="C62" s="37">
        <v>532</v>
      </c>
      <c r="D62" s="40">
        <v>0.15</v>
      </c>
      <c r="E62" s="37">
        <v>10</v>
      </c>
      <c r="F62" s="52" t="s">
        <v>183</v>
      </c>
      <c r="G62" s="39" t="s">
        <v>131</v>
      </c>
    </row>
    <row r="63" spans="2:7" ht="28.8" x14ac:dyDescent="0.3">
      <c r="B63" s="33" t="s">
        <v>199</v>
      </c>
      <c r="C63" s="37">
        <v>533</v>
      </c>
      <c r="D63" s="38">
        <v>7.0000000000000007E-2</v>
      </c>
      <c r="E63" s="37">
        <v>5</v>
      </c>
      <c r="F63" s="52" t="s">
        <v>183</v>
      </c>
      <c r="G63" s="39" t="s">
        <v>144</v>
      </c>
    </row>
    <row r="64" spans="2:7" ht="28.8" x14ac:dyDescent="0.3">
      <c r="B64" s="35" t="s">
        <v>200</v>
      </c>
      <c r="C64" s="37">
        <v>534</v>
      </c>
      <c r="D64" s="38">
        <v>0.17</v>
      </c>
      <c r="E64" s="37">
        <v>4</v>
      </c>
      <c r="F64" s="52" t="s">
        <v>183</v>
      </c>
      <c r="G64" s="39" t="s">
        <v>144</v>
      </c>
    </row>
    <row r="65" spans="2:7" x14ac:dyDescent="0.3">
      <c r="B65" s="35" t="s">
        <v>112</v>
      </c>
      <c r="C65" s="37">
        <v>536</v>
      </c>
      <c r="D65" s="38">
        <v>0.31</v>
      </c>
      <c r="E65" s="37">
        <v>20</v>
      </c>
      <c r="F65" s="52" t="s">
        <v>183</v>
      </c>
      <c r="G65" s="39" t="s">
        <v>127</v>
      </c>
    </row>
    <row r="66" spans="2:7" x14ac:dyDescent="0.3">
      <c r="B66" s="35" t="s">
        <v>64</v>
      </c>
      <c r="C66" s="37">
        <v>537</v>
      </c>
      <c r="D66" s="38">
        <v>0.4</v>
      </c>
      <c r="E66" s="37">
        <v>20</v>
      </c>
      <c r="F66" s="52" t="s">
        <v>183</v>
      </c>
      <c r="G66" s="39" t="s">
        <v>127</v>
      </c>
    </row>
    <row r="67" spans="2:7" ht="28.8" x14ac:dyDescent="0.3">
      <c r="B67" s="35" t="s">
        <v>68</v>
      </c>
      <c r="C67" s="37">
        <v>538</v>
      </c>
      <c r="D67" s="38">
        <v>0.45</v>
      </c>
      <c r="E67" s="37">
        <v>20</v>
      </c>
      <c r="F67" s="52" t="s">
        <v>183</v>
      </c>
      <c r="G67" s="39" t="s">
        <v>131</v>
      </c>
    </row>
    <row r="68" spans="2:7" ht="28.8" x14ac:dyDescent="0.3">
      <c r="B68" s="35" t="s">
        <v>92</v>
      </c>
      <c r="C68" s="37">
        <v>540</v>
      </c>
      <c r="D68" s="38">
        <v>0.25</v>
      </c>
      <c r="E68" s="37">
        <v>10</v>
      </c>
      <c r="F68" s="52" t="s">
        <v>183</v>
      </c>
      <c r="G68" s="39" t="s">
        <v>131</v>
      </c>
    </row>
    <row r="69" spans="2:7" ht="28.8" x14ac:dyDescent="0.3">
      <c r="B69" s="35" t="s">
        <v>155</v>
      </c>
      <c r="C69" s="37">
        <v>541</v>
      </c>
      <c r="D69" s="38">
        <v>0.3</v>
      </c>
      <c r="E69" s="37">
        <v>20</v>
      </c>
      <c r="F69" s="52" t="s">
        <v>183</v>
      </c>
      <c r="G69" s="39" t="s">
        <v>131</v>
      </c>
    </row>
    <row r="70" spans="2:7" ht="28.8" x14ac:dyDescent="0.3">
      <c r="B70" s="35" t="s">
        <v>156</v>
      </c>
      <c r="C70" s="37">
        <v>542</v>
      </c>
      <c r="D70" s="38">
        <v>0.26</v>
      </c>
      <c r="E70" s="37">
        <v>10</v>
      </c>
      <c r="F70" s="52" t="s">
        <v>183</v>
      </c>
      <c r="G70" s="39" t="s">
        <v>131</v>
      </c>
    </row>
    <row r="71" spans="2:7" ht="28.8" x14ac:dyDescent="0.3">
      <c r="B71" s="35" t="s">
        <v>157</v>
      </c>
      <c r="C71" s="37">
        <v>543</v>
      </c>
      <c r="D71" s="38">
        <v>7.0000000000000007E-2</v>
      </c>
      <c r="E71" s="37">
        <v>5</v>
      </c>
      <c r="F71" s="52" t="s">
        <v>183</v>
      </c>
      <c r="G71" s="39" t="s">
        <v>131</v>
      </c>
    </row>
    <row r="72" spans="2:7" ht="28.8" x14ac:dyDescent="0.3">
      <c r="B72" s="33" t="s">
        <v>160</v>
      </c>
      <c r="C72" s="37">
        <v>544</v>
      </c>
      <c r="D72" s="38">
        <v>0.17</v>
      </c>
      <c r="E72" s="37">
        <v>4</v>
      </c>
      <c r="F72" s="52" t="s">
        <v>183</v>
      </c>
      <c r="G72" s="39" t="s">
        <v>131</v>
      </c>
    </row>
    <row r="73" spans="2:7" x14ac:dyDescent="0.3">
      <c r="B73" s="33" t="s">
        <v>159</v>
      </c>
      <c r="C73" s="37">
        <v>545</v>
      </c>
      <c r="D73" s="38">
        <v>0.15</v>
      </c>
      <c r="E73" s="37">
        <v>5</v>
      </c>
      <c r="F73" s="58" t="s">
        <v>123</v>
      </c>
      <c r="G73" s="39" t="s">
        <v>123</v>
      </c>
    </row>
    <row r="74" spans="2:7" x14ac:dyDescent="0.3">
      <c r="B74" s="33" t="s">
        <v>158</v>
      </c>
      <c r="C74" s="37">
        <v>547</v>
      </c>
      <c r="D74" s="38">
        <v>0.4</v>
      </c>
      <c r="E74" s="37">
        <v>10</v>
      </c>
      <c r="F74" s="58" t="s">
        <v>123</v>
      </c>
      <c r="G74" s="39" t="s">
        <v>123</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RowHeight="14.4" x14ac:dyDescent="0.3"/>
  <cols>
    <col min="1" max="1" width="8.88671875" style="41"/>
    <col min="2" max="2" width="19.44140625" style="41" customWidth="1"/>
    <col min="3" max="3" width="12.33203125" style="41" customWidth="1"/>
    <col min="4" max="4" width="12" style="41" bestFit="1" customWidth="1"/>
    <col min="5" max="16384" width="8.88671875" style="41"/>
  </cols>
  <sheetData>
    <row r="2" spans="2:4" x14ac:dyDescent="0.3">
      <c r="B2" s="80" t="s">
        <v>52</v>
      </c>
      <c r="D2" s="80" t="s">
        <v>53</v>
      </c>
    </row>
    <row r="3" spans="2:4" x14ac:dyDescent="0.3">
      <c r="B3" s="35" t="s">
        <v>189</v>
      </c>
      <c r="D3" s="35" t="s">
        <v>195</v>
      </c>
    </row>
    <row r="4" spans="2:4" x14ac:dyDescent="0.3">
      <c r="B4" s="35" t="s">
        <v>190</v>
      </c>
      <c r="D4" s="35" t="s">
        <v>188</v>
      </c>
    </row>
    <row r="5" spans="2:4" x14ac:dyDescent="0.3">
      <c r="B5" s="35" t="s">
        <v>191</v>
      </c>
    </row>
    <row r="6" spans="2:4" x14ac:dyDescent="0.3">
      <c r="B6" s="35" t="s">
        <v>192</v>
      </c>
    </row>
    <row r="7" spans="2:4" x14ac:dyDescent="0.3">
      <c r="B7" s="35" t="s">
        <v>187</v>
      </c>
    </row>
    <row r="8" spans="2:4" x14ac:dyDescent="0.3">
      <c r="B8" s="35" t="s">
        <v>193</v>
      </c>
    </row>
    <row r="9" spans="2:4" x14ac:dyDescent="0.3">
      <c r="B9" s="35" t="s">
        <v>196</v>
      </c>
    </row>
    <row r="10" spans="2:4" x14ac:dyDescent="0.3">
      <c r="B10" s="35" t="s">
        <v>194</v>
      </c>
    </row>
    <row r="12" spans="2:4" ht="28.2" customHeight="1" x14ac:dyDescent="0.3">
      <c r="B12" s="124" t="s">
        <v>213</v>
      </c>
      <c r="C12" s="124"/>
    </row>
    <row r="13" spans="2:4" x14ac:dyDescent="0.3">
      <c r="B13" s="35" t="s">
        <v>214</v>
      </c>
      <c r="C13" s="35">
        <v>1.23</v>
      </c>
    </row>
    <row r="14" spans="2:4" x14ac:dyDescent="0.3">
      <c r="B14" s="35" t="s">
        <v>215</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3" ma:contentTypeDescription="Create a new document." ma:contentTypeScope="" ma:versionID="2347f96b1d9b160171d4069607cbd9e1">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6bbb08d71274c97ce896d4dcd2016ea2"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18689-68D8-4516-AEDD-5D80C4E10CEC}">
  <ds:schemaRefs>
    <ds:schemaRef ds:uri="http://schemas.microsoft.com/sharepoint/v3/contenttype/forms"/>
  </ds:schemaRefs>
</ds:datastoreItem>
</file>

<file path=customXml/itemProps2.xml><?xml version="1.0" encoding="utf-8"?>
<ds:datastoreItem xmlns:ds="http://schemas.openxmlformats.org/officeDocument/2006/customXml" ds:itemID="{3DE06632-6169-4B3F-AFE7-9D49D1CC156E}">
  <ds:schemaRefs>
    <ds:schemaRef ds:uri="http://schemas.microsoft.com/office/2006/metadata/properties"/>
    <ds:schemaRef ds:uri="http://purl.org/dc/terms/"/>
    <ds:schemaRef ds:uri="http://purl.org/dc/dcmitype/"/>
    <ds:schemaRef ds:uri="81a4f861-95b9-4778-a1f2-b2822ccfe95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5654b5c5-2d4b-4b70-8cda-bbd2a2df3e63"/>
  </ds:schemaRefs>
</ds:datastoreItem>
</file>

<file path=customXml/itemProps3.xml><?xml version="1.0" encoding="utf-8"?>
<ds:datastoreItem xmlns:ds="http://schemas.openxmlformats.org/officeDocument/2006/customXml" ds:itemID="{B4F001B6-AFB3-4806-A7DB-A1512A3C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Manthan Gajera</cp:lastModifiedBy>
  <cp:lastPrinted>2018-08-02T18:58:13Z</cp:lastPrinted>
  <dcterms:created xsi:type="dcterms:W3CDTF">2012-07-25T15:48:32Z</dcterms:created>
  <dcterms:modified xsi:type="dcterms:W3CDTF">2024-01-22T20:09:45Z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