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utx.sharepoint.com/sites/TDO-TrafficManagement/Shared Documents/1-Grants/2022 TIP/2023 Questionnaires/Data/HGAC Data/"/>
    </mc:Choice>
  </mc:AlternateContent>
  <xr:revisionPtr revIDLastSave="11" documentId="8_{A0A240C6-C3FF-44C2-AE3A-6637DF9B6507}" xr6:coauthVersionLast="47" xr6:coauthVersionMax="47" xr10:uidLastSave="{6F86298A-5F0C-472D-89FE-C0A0F76D1AB9}"/>
  <bookViews>
    <workbookView xWindow="2610" yWindow="165" windowWidth="24780" windowHeight="15135" xr2:uid="{00000000-000D-0000-FFFF-FFFF00000000}"/>
  </bookViews>
  <sheets>
    <sheet name="Summary" sheetId="2" r:id="rId1"/>
    <sheet name="TDM Data for Gellhorn" sheetId="1" r:id="rId2"/>
    <sheet name="Gellhorn Drive at IH-610 SBFR" sheetId="3" r:id="rId3"/>
    <sheet name="Gellhorn Drive at I-10 NBFR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3" l="1"/>
  <c r="E47" i="3"/>
  <c r="B5" i="2"/>
  <c r="B4" i="2"/>
  <c r="Q44" i="4"/>
  <c r="O44" i="4"/>
  <c r="N44" i="4"/>
  <c r="M44" i="4"/>
  <c r="K44" i="4"/>
  <c r="J44" i="4"/>
  <c r="I44" i="4"/>
  <c r="G44" i="4"/>
  <c r="E46" i="4" s="1"/>
  <c r="Q44" i="3"/>
  <c r="O44" i="3"/>
  <c r="I44" i="3"/>
  <c r="G44" i="3"/>
  <c r="F44" i="3"/>
  <c r="E44" i="3"/>
  <c r="C44" i="3"/>
  <c r="B44" i="3"/>
  <c r="C45" i="3" l="1"/>
  <c r="G45" i="3"/>
  <c r="O45" i="3"/>
  <c r="F47" i="3" s="1"/>
  <c r="G45" i="4"/>
  <c r="F46" i="4" s="1"/>
  <c r="K45" i="4"/>
  <c r="O45" i="4"/>
  <c r="E47" i="4"/>
  <c r="F46" i="3" l="1"/>
  <c r="F48" i="3" s="1"/>
  <c r="F4" i="2" s="1"/>
  <c r="E50" i="3"/>
  <c r="F47" i="4"/>
  <c r="E50" i="4"/>
  <c r="F48" i="4"/>
  <c r="F5" i="2" s="1"/>
</calcChain>
</file>

<file path=xl/sharedStrings.xml><?xml version="1.0" encoding="utf-8"?>
<sst xmlns="http://schemas.openxmlformats.org/spreadsheetml/2006/main" count="184" uniqueCount="72">
  <si>
    <t>Traffic Counts</t>
  </si>
  <si>
    <t>H-GAC</t>
  </si>
  <si>
    <t>Volume</t>
  </si>
  <si>
    <t>%Truck</t>
  </si>
  <si>
    <t>Gellhorn Dr (near I610)</t>
  </si>
  <si>
    <t>Gellhorn Dr (near I10)</t>
  </si>
  <si>
    <t>MPOID</t>
  </si>
  <si>
    <t>AMVOL</t>
  </si>
  <si>
    <t>PMVOL</t>
  </si>
  <si>
    <t>TOTVOL</t>
  </si>
  <si>
    <t>AMCAP</t>
  </si>
  <si>
    <t>PMCAP</t>
  </si>
  <si>
    <t>FFSPD</t>
  </si>
  <si>
    <t>AMSPD</t>
  </si>
  <si>
    <t>PMSPD</t>
  </si>
  <si>
    <t>Truck%</t>
  </si>
  <si>
    <t>Gellhorn</t>
  </si>
  <si>
    <t>File Name: Gellhorn Drive at IH-610 SBFR Start Date: 6/8/2021
Start Time: 6:00:00 AM
Site Code:</t>
  </si>
  <si>
    <t>IH-610 - SBFR (EB)
From North</t>
  </si>
  <si>
    <t>Gellhorn Drive (SB)
From East</t>
  </si>
  <si>
    <r>
      <rPr>
        <b/>
        <sz val="7"/>
        <rFont val="Arial"/>
        <family val="2"/>
      </rPr>
      <t xml:space="preserve">IH 610-SBFR
</t>
    </r>
    <r>
      <rPr>
        <b/>
        <sz val="7"/>
        <rFont val="Arial"/>
        <family val="2"/>
      </rPr>
      <t>From South</t>
    </r>
  </si>
  <si>
    <t>Gellhorn Drive (NB)
From West</t>
  </si>
  <si>
    <r>
      <rPr>
        <b/>
        <sz val="7"/>
        <rFont val="Arial"/>
        <family val="2"/>
      </rPr>
      <t xml:space="preserve">Start
</t>
    </r>
    <r>
      <rPr>
        <b/>
        <sz val="7"/>
        <rFont val="Arial"/>
        <family val="2"/>
      </rPr>
      <t>Time</t>
    </r>
  </si>
  <si>
    <r>
      <rPr>
        <b/>
        <sz val="7"/>
        <rFont val="Arial"/>
        <family val="2"/>
      </rPr>
      <t>Right</t>
    </r>
  </si>
  <si>
    <r>
      <rPr>
        <b/>
        <sz val="7"/>
        <rFont val="Arial"/>
        <family val="2"/>
      </rPr>
      <t>Thru</t>
    </r>
  </si>
  <si>
    <r>
      <rPr>
        <b/>
        <sz val="7"/>
        <rFont val="Arial"/>
        <family val="2"/>
      </rPr>
      <t>Left</t>
    </r>
  </si>
  <si>
    <r>
      <rPr>
        <b/>
        <sz val="7"/>
        <rFont val="Arial"/>
        <family val="2"/>
      </rPr>
      <t>Trucks</t>
    </r>
  </si>
  <si>
    <r>
      <rPr>
        <sz val="7.5"/>
        <rFont val="Calibri"/>
        <family val="2"/>
      </rPr>
      <t>06:00 AM</t>
    </r>
  </si>
  <si>
    <r>
      <rPr>
        <sz val="7.5"/>
        <rFont val="Calibri"/>
        <family val="2"/>
      </rPr>
      <t>06:15 AM</t>
    </r>
  </si>
  <si>
    <r>
      <rPr>
        <sz val="7.5"/>
        <rFont val="Calibri"/>
        <family val="2"/>
      </rPr>
      <t>06:30 AM</t>
    </r>
  </si>
  <si>
    <r>
      <rPr>
        <sz val="7.5"/>
        <rFont val="Calibri"/>
        <family val="2"/>
      </rPr>
      <t>06:45 AM</t>
    </r>
  </si>
  <si>
    <r>
      <rPr>
        <b/>
        <sz val="7"/>
        <rFont val="Arial"/>
        <family val="2"/>
      </rPr>
      <t>TOTAL</t>
    </r>
  </si>
  <si>
    <r>
      <rPr>
        <sz val="7.5"/>
        <rFont val="Calibri"/>
        <family val="2"/>
      </rPr>
      <t>07:00 AM</t>
    </r>
  </si>
  <si>
    <r>
      <rPr>
        <sz val="7.5"/>
        <rFont val="Calibri"/>
        <family val="2"/>
      </rPr>
      <t>07:15 AM</t>
    </r>
  </si>
  <si>
    <r>
      <rPr>
        <sz val="7.5"/>
        <rFont val="Calibri"/>
        <family val="2"/>
      </rPr>
      <t>07:30 AM</t>
    </r>
  </si>
  <si>
    <r>
      <rPr>
        <sz val="7.5"/>
        <rFont val="Calibri"/>
        <family val="2"/>
      </rPr>
      <t>07:45 AM</t>
    </r>
  </si>
  <si>
    <r>
      <rPr>
        <sz val="7.5"/>
        <rFont val="Calibri"/>
        <family val="2"/>
      </rPr>
      <t>08:00 AM</t>
    </r>
  </si>
  <si>
    <r>
      <rPr>
        <sz val="7.5"/>
        <rFont val="Calibri"/>
        <family val="2"/>
      </rPr>
      <t>08:15 AM</t>
    </r>
  </si>
  <si>
    <r>
      <rPr>
        <sz val="7.5"/>
        <rFont val="Calibri"/>
        <family val="2"/>
      </rPr>
      <t>08:30 AM</t>
    </r>
  </si>
  <si>
    <r>
      <rPr>
        <sz val="7.5"/>
        <rFont val="Calibri"/>
        <family val="2"/>
      </rPr>
      <t>08:45 AM</t>
    </r>
  </si>
  <si>
    <r>
      <rPr>
        <sz val="7.5"/>
        <rFont val="Calibri"/>
        <family val="2"/>
      </rPr>
      <t>11:00 AM</t>
    </r>
  </si>
  <si>
    <r>
      <rPr>
        <sz val="7.5"/>
        <rFont val="Calibri"/>
        <family val="2"/>
      </rPr>
      <t>11:15 AM</t>
    </r>
  </si>
  <si>
    <r>
      <rPr>
        <sz val="7.5"/>
        <rFont val="Calibri"/>
        <family val="2"/>
      </rPr>
      <t>11:30 AM</t>
    </r>
  </si>
  <si>
    <r>
      <rPr>
        <sz val="7.5"/>
        <rFont val="Calibri"/>
        <family val="2"/>
      </rPr>
      <t>11:45 AM</t>
    </r>
  </si>
  <si>
    <r>
      <rPr>
        <sz val="7.5"/>
        <rFont val="Calibri"/>
        <family val="2"/>
      </rPr>
      <t>12:00 PM</t>
    </r>
  </si>
  <si>
    <r>
      <rPr>
        <sz val="7.5"/>
        <rFont val="Calibri"/>
        <family val="2"/>
      </rPr>
      <t>12:15 PM</t>
    </r>
  </si>
  <si>
    <r>
      <rPr>
        <sz val="7.5"/>
        <rFont val="Calibri"/>
        <family val="2"/>
      </rPr>
      <t>12:30 PM</t>
    </r>
  </si>
  <si>
    <r>
      <rPr>
        <sz val="7.5"/>
        <rFont val="Calibri"/>
        <family val="2"/>
      </rPr>
      <t>12:45 PM</t>
    </r>
  </si>
  <si>
    <r>
      <rPr>
        <sz val="7.5"/>
        <rFont val="Calibri"/>
        <family val="2"/>
      </rPr>
      <t>01:00 PM</t>
    </r>
  </si>
  <si>
    <r>
      <rPr>
        <sz val="7.5"/>
        <rFont val="Calibri"/>
        <family val="2"/>
      </rPr>
      <t>01:15 PM</t>
    </r>
  </si>
  <si>
    <r>
      <rPr>
        <sz val="7.5"/>
        <rFont val="Calibri"/>
        <family val="2"/>
      </rPr>
      <t>01:30 PM</t>
    </r>
  </si>
  <si>
    <r>
      <rPr>
        <sz val="7.5"/>
        <rFont val="Calibri"/>
        <family val="2"/>
      </rPr>
      <t>01:45 PM</t>
    </r>
  </si>
  <si>
    <r>
      <rPr>
        <sz val="7.5"/>
        <rFont val="Calibri"/>
        <family val="2"/>
      </rPr>
      <t>04:00 PM</t>
    </r>
  </si>
  <si>
    <r>
      <rPr>
        <sz val="7.5"/>
        <rFont val="Calibri"/>
        <family val="2"/>
      </rPr>
      <t>04:15 PM</t>
    </r>
  </si>
  <si>
    <r>
      <rPr>
        <sz val="7.5"/>
        <rFont val="Calibri"/>
        <family val="2"/>
      </rPr>
      <t>04:30 PM</t>
    </r>
  </si>
  <si>
    <r>
      <rPr>
        <sz val="7.5"/>
        <rFont val="Calibri"/>
        <family val="2"/>
      </rPr>
      <t>04:45 PM</t>
    </r>
  </si>
  <si>
    <r>
      <rPr>
        <sz val="7.5"/>
        <rFont val="Calibri"/>
        <family val="2"/>
      </rPr>
      <t>05:00 PM</t>
    </r>
  </si>
  <si>
    <r>
      <rPr>
        <sz val="7.5"/>
        <rFont val="Calibri"/>
        <family val="2"/>
      </rPr>
      <t>05:15 PM</t>
    </r>
  </si>
  <si>
    <r>
      <rPr>
        <sz val="7.5"/>
        <rFont val="Calibri"/>
        <family val="2"/>
      </rPr>
      <t>05:30 PM</t>
    </r>
  </si>
  <si>
    <r>
      <rPr>
        <sz val="7.5"/>
        <rFont val="Calibri"/>
        <family val="2"/>
      </rPr>
      <t>05:45 PM</t>
    </r>
  </si>
  <si>
    <t>EBRT</t>
  </si>
  <si>
    <t>SBTH</t>
  </si>
  <si>
    <t>GELLHORN DR SB VOLUME</t>
  </si>
  <si>
    <t>GELLHORN DR NB VOLUME</t>
  </si>
  <si>
    <t>ADT &amp; TRUCK %</t>
  </si>
  <si>
    <t>yr-2015</t>
  </si>
  <si>
    <t>File Name:  Gellhorn Drive at I-10 NBFR Start Date:  6/8/2021
Start Time:  6:00:00 AM Site Code:  1</t>
  </si>
  <si>
    <r>
      <rPr>
        <b/>
        <sz val="7"/>
        <rFont val="Arial"/>
        <family val="2"/>
      </rPr>
      <t xml:space="preserve">I-10 NBFR
</t>
    </r>
    <r>
      <rPr>
        <b/>
        <sz val="7"/>
        <rFont val="Arial"/>
        <family val="2"/>
      </rPr>
      <t>From North</t>
    </r>
  </si>
  <si>
    <t>Gellhorn Drive From East (SB)</t>
  </si>
  <si>
    <r>
      <rPr>
        <b/>
        <sz val="7"/>
        <rFont val="Arial"/>
        <family val="2"/>
      </rPr>
      <t xml:space="preserve">I-10 NBFR
</t>
    </r>
    <r>
      <rPr>
        <b/>
        <sz val="7"/>
        <rFont val="Arial"/>
        <family val="2"/>
      </rPr>
      <t>From South</t>
    </r>
  </si>
  <si>
    <t>Gellhorn Drive From West (NB)</t>
  </si>
  <si>
    <t>WBTH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</si>
</sst>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8.5"/>
      <name val="Arial"/>
      <family val="2"/>
    </font>
    <font>
      <b/>
      <sz val="7"/>
      <name val="Arial"/>
      <family val="2"/>
    </font>
    <font>
      <sz val="7.5"/>
      <name val="Calibri"/>
      <family val="2"/>
    </font>
    <font>
      <sz val="7.5"/>
      <color rgb="FF000000"/>
      <name val="Calibri"/>
      <family val="2"/>
    </font>
    <font>
      <b/>
      <sz val="7"/>
      <color rgb="FF000000"/>
      <name val="Arial"/>
      <family val="2"/>
    </font>
    <font>
      <b/>
      <sz val="10"/>
      <color rgb="FFFF0000"/>
      <name val="Times New Roman"/>
      <family val="1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</cellStyleXfs>
  <cellXfs count="40">
    <xf numFmtId="0" fontId="0" fillId="0" borderId="0" xfId="0"/>
    <xf numFmtId="3" fontId="0" fillId="0" borderId="0" xfId="0" applyNumberFormat="1"/>
    <xf numFmtId="10" fontId="0" fillId="0" borderId="0" xfId="0" applyNumberFormat="1"/>
    <xf numFmtId="0" fontId="18" fillId="0" borderId="0" xfId="43" applyAlignment="1">
      <alignment horizontal="left" vertical="top"/>
    </xf>
    <xf numFmtId="0" fontId="18" fillId="33" borderId="10" xfId="43" applyFill="1" applyBorder="1" applyAlignment="1">
      <alignment horizontal="left" vertical="center" wrapText="1"/>
    </xf>
    <xf numFmtId="0" fontId="18" fillId="0" borderId="0" xfId="43" applyAlignment="1">
      <alignment horizontal="left" vertical="center" wrapText="1"/>
    </xf>
    <xf numFmtId="0" fontId="18" fillId="33" borderId="10" xfId="43" applyFill="1" applyBorder="1" applyAlignment="1">
      <alignment horizontal="left" vertical="top" wrapText="1" indent="1"/>
    </xf>
    <xf numFmtId="0" fontId="20" fillId="33" borderId="10" xfId="43" applyFont="1" applyFill="1" applyBorder="1" applyAlignment="1">
      <alignment horizontal="center" vertical="top" wrapText="1"/>
    </xf>
    <xf numFmtId="0" fontId="21" fillId="0" borderId="10" xfId="43" applyFont="1" applyBorder="1" applyAlignment="1">
      <alignment horizontal="center" vertical="top" wrapText="1"/>
    </xf>
    <xf numFmtId="1" fontId="22" fillId="0" borderId="10" xfId="43" applyNumberFormat="1" applyFont="1" applyBorder="1" applyAlignment="1">
      <alignment horizontal="center" vertical="top" shrinkToFit="1"/>
    </xf>
    <xf numFmtId="0" fontId="18" fillId="0" borderId="0" xfId="43" applyAlignment="1">
      <alignment horizontal="left" wrapText="1"/>
    </xf>
    <xf numFmtId="1" fontId="23" fillId="33" borderId="10" xfId="43" applyNumberFormat="1" applyFont="1" applyFill="1" applyBorder="1" applyAlignment="1">
      <alignment horizontal="center" vertical="top" shrinkToFit="1"/>
    </xf>
    <xf numFmtId="0" fontId="18" fillId="33" borderId="10" xfId="43" applyFill="1" applyBorder="1" applyAlignment="1">
      <alignment horizontal="left" wrapText="1"/>
    </xf>
    <xf numFmtId="1" fontId="18" fillId="0" borderId="0" xfId="43" applyNumberFormat="1" applyAlignment="1">
      <alignment horizontal="left" vertical="top"/>
    </xf>
    <xf numFmtId="9" fontId="24" fillId="0" borderId="0" xfId="44" applyFont="1" applyFill="1" applyBorder="1" applyAlignment="1">
      <alignment horizontal="left" vertical="top"/>
    </xf>
    <xf numFmtId="0" fontId="24" fillId="0" borderId="0" xfId="43" applyFont="1" applyAlignment="1">
      <alignment horizontal="left" vertical="top"/>
    </xf>
    <xf numFmtId="1" fontId="24" fillId="0" borderId="0" xfId="43" applyNumberFormat="1" applyFont="1" applyAlignment="1">
      <alignment horizontal="left" vertical="top"/>
    </xf>
    <xf numFmtId="9" fontId="24" fillId="0" borderId="0" xfId="43" applyNumberFormat="1" applyFont="1" applyAlignment="1">
      <alignment horizontal="left" vertical="top"/>
    </xf>
    <xf numFmtId="0" fontId="25" fillId="0" borderId="0" xfId="43" applyFont="1" applyAlignment="1">
      <alignment vertical="center"/>
    </xf>
    <xf numFmtId="0" fontId="18" fillId="0" borderId="0" xfId="43" applyAlignment="1">
      <alignment vertical="center"/>
    </xf>
    <xf numFmtId="0" fontId="20" fillId="33" borderId="10" xfId="43" applyFont="1" applyFill="1" applyBorder="1" applyAlignment="1">
      <alignment horizontal="right" vertical="top" wrapText="1" indent="1"/>
    </xf>
    <xf numFmtId="1" fontId="22" fillId="0" borderId="10" xfId="43" applyNumberFormat="1" applyFont="1" applyBorder="1" applyAlignment="1">
      <alignment horizontal="right" vertical="top" indent="2" shrinkToFit="1"/>
    </xf>
    <xf numFmtId="9" fontId="24" fillId="0" borderId="0" xfId="44" applyFont="1" applyFill="1" applyBorder="1" applyAlignment="1">
      <alignment horizontal="center" vertical="top"/>
    </xf>
    <xf numFmtId="9" fontId="18" fillId="0" borderId="0" xfId="43" applyNumberFormat="1" applyAlignment="1">
      <alignment horizontal="left" vertical="top"/>
    </xf>
    <xf numFmtId="0" fontId="0" fillId="0" borderId="14" xfId="0" applyFont="1" applyBorder="1"/>
    <xf numFmtId="9" fontId="0" fillId="0" borderId="14" xfId="0" applyNumberFormat="1" applyBorder="1" applyAlignment="1">
      <alignment horizontal="center"/>
    </xf>
    <xf numFmtId="9" fontId="0" fillId="0" borderId="14" xfId="1" applyFon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/>
    </xf>
    <xf numFmtId="1" fontId="23" fillId="33" borderId="11" xfId="43" applyNumberFormat="1" applyFont="1" applyFill="1" applyBorder="1" applyAlignment="1">
      <alignment horizontal="center" vertical="top" shrinkToFit="1"/>
    </xf>
    <xf numFmtId="1" fontId="23" fillId="33" borderId="12" xfId="43" applyNumberFormat="1" applyFont="1" applyFill="1" applyBorder="1" applyAlignment="1">
      <alignment horizontal="center" vertical="top" shrinkToFit="1"/>
    </xf>
    <xf numFmtId="1" fontId="23" fillId="33" borderId="13" xfId="43" applyNumberFormat="1" applyFont="1" applyFill="1" applyBorder="1" applyAlignment="1">
      <alignment horizontal="center" vertical="top" shrinkToFit="1"/>
    </xf>
    <xf numFmtId="0" fontId="19" fillId="0" borderId="0" xfId="43" applyFont="1" applyAlignment="1">
      <alignment horizontal="left" vertical="center" wrapText="1" indent="4"/>
    </xf>
    <xf numFmtId="0" fontId="18" fillId="0" borderId="0" xfId="43" applyAlignment="1">
      <alignment horizontal="left" vertical="center" wrapText="1" indent="4"/>
    </xf>
    <xf numFmtId="0" fontId="20" fillId="33" borderId="11" xfId="43" applyFont="1" applyFill="1" applyBorder="1" applyAlignment="1">
      <alignment horizontal="center" vertical="top" wrapText="1"/>
    </xf>
    <xf numFmtId="0" fontId="18" fillId="33" borderId="12" xfId="43" applyFill="1" applyBorder="1" applyAlignment="1">
      <alignment horizontal="center" vertical="top" wrapText="1"/>
    </xf>
    <xf numFmtId="0" fontId="18" fillId="33" borderId="13" xfId="43" applyFill="1" applyBorder="1" applyAlignment="1">
      <alignment horizontal="center" vertical="top" wrapText="1"/>
    </xf>
    <xf numFmtId="0" fontId="18" fillId="33" borderId="11" xfId="43" applyFill="1" applyBorder="1" applyAlignment="1">
      <alignment horizontal="center" vertical="top" wrapText="1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00000000-0005-0000-0000-000025000000}"/>
    <cellStyle name="Note" xfId="16" builtinId="10" customBuiltin="1"/>
    <cellStyle name="Output" xfId="11" builtinId="21" customBuiltin="1"/>
    <cellStyle name="Percent" xfId="1" builtinId="5"/>
    <cellStyle name="Percent 2" xfId="44" xr:uid="{00000000-0005-0000-0000-000029000000}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"/>
  <sheetViews>
    <sheetView tabSelected="1" workbookViewId="0">
      <selection activeCell="D12" sqref="D11:D12"/>
    </sheetView>
  </sheetViews>
  <sheetFormatPr defaultRowHeight="15"/>
  <cols>
    <col min="1" max="1" width="25.5703125" customWidth="1"/>
    <col min="2" max="3" width="8" bestFit="1" customWidth="1"/>
    <col min="5" max="7" width="7.28515625" bestFit="1" customWidth="1"/>
  </cols>
  <sheetData>
    <row r="1" spans="1:13">
      <c r="B1" s="30" t="s">
        <v>0</v>
      </c>
      <c r="C1" s="30"/>
      <c r="D1" s="30"/>
      <c r="E1" s="30"/>
      <c r="F1" s="30"/>
      <c r="G1" s="30"/>
      <c r="H1" s="30" t="s">
        <v>1</v>
      </c>
      <c r="I1" s="30"/>
      <c r="J1" s="30"/>
      <c r="K1" s="30"/>
      <c r="L1" s="30"/>
      <c r="M1" s="30"/>
    </row>
    <row r="2" spans="1:13">
      <c r="B2" s="29">
        <v>2015</v>
      </c>
      <c r="C2" s="29">
        <v>2020</v>
      </c>
      <c r="D2" s="29">
        <v>2022</v>
      </c>
      <c r="E2" s="29">
        <v>2020</v>
      </c>
      <c r="F2" s="29">
        <v>2021</v>
      </c>
      <c r="G2" s="29">
        <v>2022</v>
      </c>
      <c r="H2" s="29">
        <v>2023</v>
      </c>
      <c r="I2" s="29">
        <v>2023</v>
      </c>
      <c r="J2" s="29">
        <v>2030</v>
      </c>
      <c r="K2" s="29">
        <v>2030</v>
      </c>
      <c r="L2" s="29">
        <v>2045</v>
      </c>
      <c r="M2" s="29">
        <v>2045</v>
      </c>
    </row>
    <row r="3" spans="1:13">
      <c r="B3" s="29" t="s">
        <v>2</v>
      </c>
      <c r="C3" s="29" t="s">
        <v>2</v>
      </c>
      <c r="D3" s="29" t="s">
        <v>2</v>
      </c>
      <c r="E3" s="29" t="s">
        <v>3</v>
      </c>
      <c r="F3" s="29" t="s">
        <v>3</v>
      </c>
      <c r="G3" s="29" t="s">
        <v>3</v>
      </c>
      <c r="H3" s="29" t="s">
        <v>2</v>
      </c>
      <c r="I3" s="24" t="s">
        <v>3</v>
      </c>
      <c r="J3" s="29" t="s">
        <v>2</v>
      </c>
      <c r="K3" s="24" t="s">
        <v>3</v>
      </c>
      <c r="L3" s="29" t="s">
        <v>2</v>
      </c>
      <c r="M3" s="24" t="s">
        <v>3</v>
      </c>
    </row>
    <row r="4" spans="1:13">
      <c r="A4" s="28" t="s">
        <v>4</v>
      </c>
      <c r="B4" s="29">
        <f>'Gellhorn Drive at IH-610 SBFR'!E48</f>
        <v>5668</v>
      </c>
      <c r="C4" s="29"/>
      <c r="D4" s="29">
        <v>2778</v>
      </c>
      <c r="E4" s="29"/>
      <c r="F4" s="25">
        <f>'Gellhorn Drive at IH-610 SBFR'!F48</f>
        <v>0.310616247111838</v>
      </c>
      <c r="G4" s="26">
        <v>0.12</v>
      </c>
      <c r="H4" s="27">
        <v>4706</v>
      </c>
      <c r="I4" s="26">
        <v>0.08</v>
      </c>
      <c r="J4" s="27">
        <v>5047</v>
      </c>
      <c r="K4" s="26">
        <v>0.1</v>
      </c>
      <c r="L4" s="27">
        <v>5405</v>
      </c>
      <c r="M4" s="26">
        <v>0.09</v>
      </c>
    </row>
    <row r="5" spans="1:13">
      <c r="A5" s="28" t="s">
        <v>5</v>
      </c>
      <c r="B5" s="29">
        <f>'Gellhorn Drive at I-10 NBFR'!E48</f>
        <v>5668</v>
      </c>
      <c r="C5" s="29"/>
      <c r="D5" s="29">
        <v>3470</v>
      </c>
      <c r="E5" s="29"/>
      <c r="F5" s="25">
        <f>'Gellhorn Drive at I-10 NBFR'!F48</f>
        <v>0.22114635413982703</v>
      </c>
      <c r="G5" s="26">
        <v>0.2</v>
      </c>
      <c r="H5" s="29"/>
      <c r="I5" s="29"/>
      <c r="J5" s="29"/>
      <c r="K5" s="29"/>
      <c r="L5" s="29"/>
      <c r="M5" s="29"/>
    </row>
    <row r="6" spans="1:13">
      <c r="A6" s="28"/>
      <c r="B6" s="28"/>
      <c r="C6" s="29"/>
      <c r="D6" s="29"/>
      <c r="E6" s="26"/>
      <c r="F6" s="25"/>
      <c r="G6" s="26"/>
      <c r="H6" s="27"/>
      <c r="I6" s="26"/>
      <c r="J6" s="27"/>
      <c r="K6" s="26"/>
      <c r="L6" s="27"/>
      <c r="M6" s="26"/>
    </row>
  </sheetData>
  <mergeCells count="2">
    <mergeCell ref="B1:G1"/>
    <mergeCell ref="H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workbookViewId="0">
      <selection activeCell="F31" sqref="F31"/>
    </sheetView>
  </sheetViews>
  <sheetFormatPr defaultRowHeight="15"/>
  <sheetData>
    <row r="1" spans="1:11">
      <c r="A1">
        <v>2023</v>
      </c>
    </row>
    <row r="2" spans="1:1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</row>
    <row r="3" spans="1:11">
      <c r="A3">
        <v>100148</v>
      </c>
      <c r="B3">
        <v>788</v>
      </c>
      <c r="C3" s="1">
        <v>1561</v>
      </c>
      <c r="D3" s="1">
        <v>4706</v>
      </c>
      <c r="E3" s="1">
        <v>4689</v>
      </c>
      <c r="F3" s="1">
        <v>6252</v>
      </c>
      <c r="G3">
        <v>30</v>
      </c>
      <c r="H3">
        <v>28</v>
      </c>
      <c r="I3">
        <v>27</v>
      </c>
      <c r="J3" s="2">
        <v>7.6799999999999993E-2</v>
      </c>
      <c r="K3" t="s">
        <v>16</v>
      </c>
    </row>
    <row r="4" spans="1:11">
      <c r="D4" s="1"/>
      <c r="E4" s="1"/>
      <c r="F4" s="1"/>
      <c r="J4" s="2"/>
    </row>
    <row r="7" spans="1:11">
      <c r="A7">
        <v>2030</v>
      </c>
    </row>
    <row r="8" spans="1:11">
      <c r="A8" t="s">
        <v>6</v>
      </c>
      <c r="B8" t="s">
        <v>7</v>
      </c>
      <c r="C8" t="s">
        <v>8</v>
      </c>
      <c r="D8" t="s">
        <v>9</v>
      </c>
      <c r="E8" t="s">
        <v>10</v>
      </c>
      <c r="F8" t="s">
        <v>11</v>
      </c>
      <c r="G8" t="s">
        <v>12</v>
      </c>
      <c r="H8" t="s">
        <v>13</v>
      </c>
      <c r="I8" t="s">
        <v>14</v>
      </c>
      <c r="J8" t="s">
        <v>15</v>
      </c>
    </row>
    <row r="9" spans="1:11">
      <c r="A9">
        <v>100148</v>
      </c>
      <c r="B9">
        <v>845</v>
      </c>
      <c r="C9" s="1">
        <v>1705</v>
      </c>
      <c r="D9" s="1">
        <v>5047</v>
      </c>
      <c r="E9" s="1">
        <v>4689</v>
      </c>
      <c r="F9" s="1">
        <v>6252</v>
      </c>
      <c r="G9">
        <v>30</v>
      </c>
      <c r="H9">
        <v>28</v>
      </c>
      <c r="I9">
        <v>27</v>
      </c>
      <c r="J9" s="2">
        <v>9.9500000000000005E-2</v>
      </c>
      <c r="K9" t="s">
        <v>16</v>
      </c>
    </row>
    <row r="10" spans="1:11">
      <c r="D10" s="1"/>
      <c r="E10" s="1"/>
      <c r="F10" s="1"/>
      <c r="J10" s="2"/>
    </row>
    <row r="13" spans="1:11">
      <c r="A13">
        <v>2045</v>
      </c>
    </row>
    <row r="14" spans="1:11">
      <c r="A14" t="s">
        <v>6</v>
      </c>
      <c r="B14" t="s">
        <v>7</v>
      </c>
      <c r="C14" t="s">
        <v>8</v>
      </c>
      <c r="D14" t="s">
        <v>9</v>
      </c>
      <c r="E14" t="s">
        <v>10</v>
      </c>
      <c r="F14" t="s">
        <v>11</v>
      </c>
      <c r="G14" t="s">
        <v>12</v>
      </c>
      <c r="H14" t="s">
        <v>13</v>
      </c>
      <c r="I14" t="s">
        <v>14</v>
      </c>
      <c r="J14" t="s">
        <v>15</v>
      </c>
    </row>
    <row r="15" spans="1:11">
      <c r="A15">
        <v>100148</v>
      </c>
      <c r="B15">
        <v>991</v>
      </c>
      <c r="C15" s="1">
        <v>1771</v>
      </c>
      <c r="D15" s="1">
        <v>5405</v>
      </c>
      <c r="E15" s="1">
        <v>4689</v>
      </c>
      <c r="F15" s="1">
        <v>6252</v>
      </c>
      <c r="G15">
        <v>30</v>
      </c>
      <c r="H15">
        <v>28</v>
      </c>
      <c r="I15">
        <v>27</v>
      </c>
      <c r="J15" s="2">
        <v>8.7599999999999997E-2</v>
      </c>
      <c r="K15" t="s">
        <v>16</v>
      </c>
    </row>
    <row r="16" spans="1:11">
      <c r="D16" s="1"/>
      <c r="E16" s="1"/>
      <c r="F16" s="1"/>
      <c r="J16" s="2"/>
    </row>
    <row r="20" spans="1:2">
      <c r="A20">
        <v>100148</v>
      </c>
      <c r="B20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0"/>
  <sheetViews>
    <sheetView topLeftCell="A12" workbookViewId="0">
      <selection activeCell="L47" sqref="L47"/>
    </sheetView>
  </sheetViews>
  <sheetFormatPr defaultRowHeight="12.75"/>
  <cols>
    <col min="1" max="1" width="6.85546875" style="3" customWidth="1"/>
    <col min="2" max="2" width="8" style="3" customWidth="1"/>
    <col min="3" max="6" width="6.85546875" style="3" customWidth="1"/>
    <col min="7" max="7" width="8" style="3" customWidth="1"/>
    <col min="8" max="10" width="6.85546875" style="3" customWidth="1"/>
    <col min="11" max="11" width="8" style="3" customWidth="1"/>
    <col min="12" max="15" width="6.85546875" style="3" customWidth="1"/>
    <col min="16" max="16" width="8" style="3" customWidth="1"/>
    <col min="17" max="17" width="6.85546875" style="3" customWidth="1"/>
    <col min="18" max="18" width="17.85546875" style="3" customWidth="1"/>
    <col min="19" max="16384" width="9.140625" style="3"/>
  </cols>
  <sheetData>
    <row r="1" spans="1:18" ht="45" customHeight="1">
      <c r="A1" s="34" t="s">
        <v>17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18.95" customHeight="1">
      <c r="A2" s="4"/>
      <c r="B2" s="36" t="s">
        <v>18</v>
      </c>
      <c r="C2" s="37"/>
      <c r="D2" s="37"/>
      <c r="E2" s="38"/>
      <c r="F2" s="36" t="s">
        <v>19</v>
      </c>
      <c r="G2" s="37"/>
      <c r="H2" s="37"/>
      <c r="I2" s="38"/>
      <c r="J2" s="39" t="s">
        <v>20</v>
      </c>
      <c r="K2" s="37"/>
      <c r="L2" s="37"/>
      <c r="M2" s="38"/>
      <c r="N2" s="36" t="s">
        <v>21</v>
      </c>
      <c r="O2" s="37"/>
      <c r="P2" s="37"/>
      <c r="Q2" s="38"/>
      <c r="R2" s="5"/>
    </row>
    <row r="3" spans="1:18" ht="18" customHeight="1">
      <c r="A3" s="6" t="s">
        <v>22</v>
      </c>
      <c r="B3" s="7" t="s">
        <v>23</v>
      </c>
      <c r="C3" s="7" t="s">
        <v>24</v>
      </c>
      <c r="D3" s="7" t="s">
        <v>25</v>
      </c>
      <c r="E3" s="7" t="s">
        <v>26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23</v>
      </c>
      <c r="K3" s="7" t="s">
        <v>24</v>
      </c>
      <c r="L3" s="7" t="s">
        <v>25</v>
      </c>
      <c r="M3" s="7" t="s">
        <v>26</v>
      </c>
      <c r="N3" s="7" t="s">
        <v>23</v>
      </c>
      <c r="O3" s="7" t="s">
        <v>24</v>
      </c>
      <c r="P3" s="7" t="s">
        <v>25</v>
      </c>
      <c r="Q3" s="7" t="s">
        <v>26</v>
      </c>
      <c r="R3" s="5"/>
    </row>
    <row r="4" spans="1:18" ht="9.9499999999999993" customHeight="1">
      <c r="A4" s="8" t="s">
        <v>27</v>
      </c>
      <c r="B4" s="9">
        <v>9</v>
      </c>
      <c r="C4" s="9">
        <v>19</v>
      </c>
      <c r="D4" s="9">
        <v>14</v>
      </c>
      <c r="E4" s="9">
        <v>8</v>
      </c>
      <c r="F4" s="9">
        <v>0</v>
      </c>
      <c r="G4" s="9">
        <v>5</v>
      </c>
      <c r="H4" s="9">
        <v>7</v>
      </c>
      <c r="I4" s="9">
        <v>6</v>
      </c>
      <c r="J4" s="9">
        <v>0</v>
      </c>
      <c r="K4" s="9">
        <v>0</v>
      </c>
      <c r="L4" s="9">
        <v>0</v>
      </c>
      <c r="M4" s="9">
        <v>0</v>
      </c>
      <c r="N4" s="9">
        <v>1</v>
      </c>
      <c r="O4" s="9">
        <v>11</v>
      </c>
      <c r="P4" s="9">
        <v>0</v>
      </c>
      <c r="Q4" s="9">
        <v>2</v>
      </c>
      <c r="R4" s="10"/>
    </row>
    <row r="5" spans="1:18" ht="9.9499999999999993" customHeight="1">
      <c r="A5" s="8" t="s">
        <v>28</v>
      </c>
      <c r="B5" s="9">
        <v>7</v>
      </c>
      <c r="C5" s="9">
        <v>22</v>
      </c>
      <c r="D5" s="9">
        <v>19</v>
      </c>
      <c r="E5" s="9">
        <v>10</v>
      </c>
      <c r="F5" s="9">
        <v>0</v>
      </c>
      <c r="G5" s="9">
        <v>4</v>
      </c>
      <c r="H5" s="9">
        <v>5</v>
      </c>
      <c r="I5" s="9">
        <v>8</v>
      </c>
      <c r="J5" s="9">
        <v>0</v>
      </c>
      <c r="K5" s="9">
        <v>0</v>
      </c>
      <c r="L5" s="9">
        <v>0</v>
      </c>
      <c r="M5" s="9">
        <v>0</v>
      </c>
      <c r="N5" s="9">
        <v>2</v>
      </c>
      <c r="O5" s="9">
        <v>8</v>
      </c>
      <c r="P5" s="9">
        <v>0</v>
      </c>
      <c r="Q5" s="9">
        <v>1</v>
      </c>
      <c r="R5" s="10"/>
    </row>
    <row r="6" spans="1:18" ht="11.1" customHeight="1">
      <c r="A6" s="8" t="s">
        <v>29</v>
      </c>
      <c r="B6" s="9">
        <v>12</v>
      </c>
      <c r="C6" s="9">
        <v>35</v>
      </c>
      <c r="D6" s="9">
        <v>22</v>
      </c>
      <c r="E6" s="9">
        <v>6</v>
      </c>
      <c r="F6" s="9">
        <v>0</v>
      </c>
      <c r="G6" s="9">
        <v>5</v>
      </c>
      <c r="H6" s="9">
        <v>8</v>
      </c>
      <c r="I6" s="9">
        <v>7</v>
      </c>
      <c r="J6" s="9">
        <v>0</v>
      </c>
      <c r="K6" s="9">
        <v>0</v>
      </c>
      <c r="L6" s="9">
        <v>0</v>
      </c>
      <c r="M6" s="9">
        <v>0</v>
      </c>
      <c r="N6" s="9">
        <v>3</v>
      </c>
      <c r="O6" s="9">
        <v>10</v>
      </c>
      <c r="P6" s="9">
        <v>0</v>
      </c>
      <c r="Q6" s="9">
        <v>1</v>
      </c>
      <c r="R6" s="10"/>
    </row>
    <row r="7" spans="1:18" ht="9.9499999999999993" customHeight="1">
      <c r="A7" s="8" t="s">
        <v>30</v>
      </c>
      <c r="B7" s="9">
        <v>13</v>
      </c>
      <c r="C7" s="9">
        <v>29</v>
      </c>
      <c r="D7" s="9">
        <v>35</v>
      </c>
      <c r="E7" s="9">
        <v>15</v>
      </c>
      <c r="F7" s="9">
        <v>0</v>
      </c>
      <c r="G7" s="9">
        <v>10</v>
      </c>
      <c r="H7" s="9">
        <v>7</v>
      </c>
      <c r="I7" s="9">
        <v>4</v>
      </c>
      <c r="J7" s="9">
        <v>0</v>
      </c>
      <c r="K7" s="9">
        <v>0</v>
      </c>
      <c r="L7" s="9">
        <v>0</v>
      </c>
      <c r="M7" s="9">
        <v>0</v>
      </c>
      <c r="N7" s="9">
        <v>1</v>
      </c>
      <c r="O7" s="9">
        <v>12</v>
      </c>
      <c r="P7" s="9">
        <v>0</v>
      </c>
      <c r="Q7" s="9">
        <v>5</v>
      </c>
      <c r="R7" s="10"/>
    </row>
    <row r="8" spans="1:18" ht="11.1" customHeight="1">
      <c r="A8" s="7" t="s">
        <v>31</v>
      </c>
      <c r="B8" s="31">
        <v>236</v>
      </c>
      <c r="C8" s="32"/>
      <c r="D8" s="33"/>
      <c r="E8" s="11">
        <v>39</v>
      </c>
      <c r="F8" s="31">
        <v>51</v>
      </c>
      <c r="G8" s="32"/>
      <c r="H8" s="33"/>
      <c r="I8" s="11">
        <v>25</v>
      </c>
      <c r="J8" s="31">
        <v>0</v>
      </c>
      <c r="K8" s="32"/>
      <c r="L8" s="33"/>
      <c r="M8" s="11">
        <v>0</v>
      </c>
      <c r="N8" s="31">
        <v>48</v>
      </c>
      <c r="O8" s="32"/>
      <c r="P8" s="33"/>
      <c r="Q8" s="11">
        <v>9</v>
      </c>
      <c r="R8" s="10"/>
    </row>
    <row r="9" spans="1:18" ht="11.1" customHeight="1">
      <c r="A9" s="8" t="s">
        <v>32</v>
      </c>
      <c r="B9" s="9">
        <v>9</v>
      </c>
      <c r="C9" s="9">
        <v>24</v>
      </c>
      <c r="D9" s="9">
        <v>29</v>
      </c>
      <c r="E9" s="9">
        <v>14</v>
      </c>
      <c r="F9" s="9">
        <v>0</v>
      </c>
      <c r="G9" s="9">
        <v>6</v>
      </c>
      <c r="H9" s="9">
        <v>9</v>
      </c>
      <c r="I9" s="9">
        <v>7</v>
      </c>
      <c r="J9" s="9">
        <v>0</v>
      </c>
      <c r="K9" s="9">
        <v>0</v>
      </c>
      <c r="L9" s="9">
        <v>0</v>
      </c>
      <c r="M9" s="9">
        <v>0</v>
      </c>
      <c r="N9" s="9">
        <v>1</v>
      </c>
      <c r="O9" s="9">
        <v>11</v>
      </c>
      <c r="P9" s="9">
        <v>0</v>
      </c>
      <c r="Q9" s="9">
        <v>6</v>
      </c>
      <c r="R9" s="10"/>
    </row>
    <row r="10" spans="1:18" ht="9.9499999999999993" customHeight="1">
      <c r="A10" s="8" t="s">
        <v>33</v>
      </c>
      <c r="B10" s="9">
        <v>12</v>
      </c>
      <c r="C10" s="9">
        <v>28</v>
      </c>
      <c r="D10" s="9">
        <v>29</v>
      </c>
      <c r="E10" s="9">
        <v>11</v>
      </c>
      <c r="F10" s="9">
        <v>0</v>
      </c>
      <c r="G10" s="9">
        <v>5</v>
      </c>
      <c r="H10" s="9">
        <v>8</v>
      </c>
      <c r="I10" s="9">
        <v>6</v>
      </c>
      <c r="J10" s="9">
        <v>0</v>
      </c>
      <c r="K10" s="9">
        <v>0</v>
      </c>
      <c r="L10" s="9">
        <v>0</v>
      </c>
      <c r="M10" s="9">
        <v>0</v>
      </c>
      <c r="N10" s="9">
        <v>2</v>
      </c>
      <c r="O10" s="9">
        <v>13</v>
      </c>
      <c r="P10" s="9">
        <v>0</v>
      </c>
      <c r="Q10" s="9">
        <v>1</v>
      </c>
      <c r="R10" s="10"/>
    </row>
    <row r="11" spans="1:18" ht="9.9499999999999993" customHeight="1">
      <c r="A11" s="8" t="s">
        <v>34</v>
      </c>
      <c r="B11" s="9">
        <v>3</v>
      </c>
      <c r="C11" s="9">
        <v>23</v>
      </c>
      <c r="D11" s="9">
        <v>22</v>
      </c>
      <c r="E11" s="9">
        <v>13</v>
      </c>
      <c r="F11" s="9">
        <v>0</v>
      </c>
      <c r="G11" s="9">
        <v>4</v>
      </c>
      <c r="H11" s="9">
        <v>5</v>
      </c>
      <c r="I11" s="9">
        <v>3</v>
      </c>
      <c r="J11" s="9">
        <v>0</v>
      </c>
      <c r="K11" s="9">
        <v>0</v>
      </c>
      <c r="L11" s="9">
        <v>0</v>
      </c>
      <c r="M11" s="9">
        <v>0</v>
      </c>
      <c r="N11" s="9">
        <v>2</v>
      </c>
      <c r="O11" s="9">
        <v>16</v>
      </c>
      <c r="P11" s="9">
        <v>0</v>
      </c>
      <c r="Q11" s="9">
        <v>4</v>
      </c>
      <c r="R11" s="10"/>
    </row>
    <row r="12" spans="1:18" ht="11.1" customHeight="1">
      <c r="A12" s="8" t="s">
        <v>35</v>
      </c>
      <c r="B12" s="9">
        <v>8</v>
      </c>
      <c r="C12" s="9">
        <v>30</v>
      </c>
      <c r="D12" s="9">
        <v>20</v>
      </c>
      <c r="E12" s="9">
        <v>18</v>
      </c>
      <c r="F12" s="9">
        <v>0</v>
      </c>
      <c r="G12" s="9">
        <v>7</v>
      </c>
      <c r="H12" s="9">
        <v>6</v>
      </c>
      <c r="I12" s="9">
        <v>6</v>
      </c>
      <c r="J12" s="9">
        <v>0</v>
      </c>
      <c r="K12" s="9">
        <v>0</v>
      </c>
      <c r="L12" s="9">
        <v>0</v>
      </c>
      <c r="M12" s="9">
        <v>0</v>
      </c>
      <c r="N12" s="9">
        <v>1</v>
      </c>
      <c r="O12" s="9">
        <v>14</v>
      </c>
      <c r="P12" s="9">
        <v>0</v>
      </c>
      <c r="Q12" s="9">
        <v>3</v>
      </c>
      <c r="R12" s="10"/>
    </row>
    <row r="13" spans="1:18" ht="11.1" customHeight="1">
      <c r="A13" s="7" t="s">
        <v>31</v>
      </c>
      <c r="B13" s="31">
        <v>237</v>
      </c>
      <c r="C13" s="32"/>
      <c r="D13" s="33"/>
      <c r="E13" s="11">
        <v>56</v>
      </c>
      <c r="F13" s="31">
        <v>50</v>
      </c>
      <c r="G13" s="32"/>
      <c r="H13" s="33"/>
      <c r="I13" s="11">
        <v>22</v>
      </c>
      <c r="J13" s="31">
        <v>0</v>
      </c>
      <c r="K13" s="32"/>
      <c r="L13" s="33"/>
      <c r="M13" s="11">
        <v>0</v>
      </c>
      <c r="N13" s="31">
        <v>60</v>
      </c>
      <c r="O13" s="32"/>
      <c r="P13" s="33"/>
      <c r="Q13" s="11">
        <v>14</v>
      </c>
      <c r="R13" s="10"/>
    </row>
    <row r="14" spans="1:18" ht="11.1" customHeight="1">
      <c r="A14" s="8" t="s">
        <v>36</v>
      </c>
      <c r="B14" s="9">
        <v>14</v>
      </c>
      <c r="C14" s="9">
        <v>10</v>
      </c>
      <c r="D14" s="9">
        <v>22</v>
      </c>
      <c r="E14" s="9">
        <v>15</v>
      </c>
      <c r="F14" s="9">
        <v>0</v>
      </c>
      <c r="G14" s="9">
        <v>10</v>
      </c>
      <c r="H14" s="9">
        <v>7</v>
      </c>
      <c r="I14" s="9">
        <v>4</v>
      </c>
      <c r="J14" s="9">
        <v>0</v>
      </c>
      <c r="K14" s="9">
        <v>0</v>
      </c>
      <c r="L14" s="9">
        <v>0</v>
      </c>
      <c r="M14" s="9">
        <v>0</v>
      </c>
      <c r="N14" s="9">
        <v>2</v>
      </c>
      <c r="O14" s="9">
        <v>8</v>
      </c>
      <c r="P14" s="9">
        <v>0</v>
      </c>
      <c r="Q14" s="9">
        <v>5</v>
      </c>
      <c r="R14" s="10"/>
    </row>
    <row r="15" spans="1:18" ht="9.9499999999999993" customHeight="1">
      <c r="A15" s="8" t="s">
        <v>37</v>
      </c>
      <c r="B15" s="9">
        <v>7</v>
      </c>
      <c r="C15" s="9">
        <v>13</v>
      </c>
      <c r="D15" s="9">
        <v>16</v>
      </c>
      <c r="E15" s="9">
        <v>18</v>
      </c>
      <c r="F15" s="9">
        <v>0</v>
      </c>
      <c r="G15" s="9">
        <v>6</v>
      </c>
      <c r="H15" s="9">
        <v>8</v>
      </c>
      <c r="I15" s="9">
        <v>5</v>
      </c>
      <c r="J15" s="9">
        <v>0</v>
      </c>
      <c r="K15" s="9">
        <v>0</v>
      </c>
      <c r="L15" s="9">
        <v>0</v>
      </c>
      <c r="M15" s="9">
        <v>0</v>
      </c>
      <c r="N15" s="9">
        <v>1</v>
      </c>
      <c r="O15" s="9">
        <v>12</v>
      </c>
      <c r="P15" s="9">
        <v>0</v>
      </c>
      <c r="Q15" s="9">
        <v>7</v>
      </c>
      <c r="R15" s="10"/>
    </row>
    <row r="16" spans="1:18" ht="9.9499999999999993" customHeight="1">
      <c r="A16" s="8" t="s">
        <v>38</v>
      </c>
      <c r="B16" s="9">
        <v>10</v>
      </c>
      <c r="C16" s="9">
        <v>17</v>
      </c>
      <c r="D16" s="9">
        <v>26</v>
      </c>
      <c r="E16" s="9">
        <v>13</v>
      </c>
      <c r="F16" s="9">
        <v>0</v>
      </c>
      <c r="G16" s="9">
        <v>2</v>
      </c>
      <c r="H16" s="9">
        <v>9</v>
      </c>
      <c r="I16" s="9">
        <v>3</v>
      </c>
      <c r="J16" s="9">
        <v>0</v>
      </c>
      <c r="K16" s="9">
        <v>0</v>
      </c>
      <c r="L16" s="9">
        <v>0</v>
      </c>
      <c r="M16" s="9">
        <v>0</v>
      </c>
      <c r="N16" s="9">
        <v>1</v>
      </c>
      <c r="O16" s="9">
        <v>13</v>
      </c>
      <c r="P16" s="9">
        <v>0</v>
      </c>
      <c r="Q16" s="9">
        <v>9</v>
      </c>
      <c r="R16" s="10"/>
    </row>
    <row r="17" spans="1:18" ht="11.1" customHeight="1">
      <c r="A17" s="8" t="s">
        <v>39</v>
      </c>
      <c r="B17" s="9">
        <v>9</v>
      </c>
      <c r="C17" s="9">
        <v>11</v>
      </c>
      <c r="D17" s="9">
        <v>20</v>
      </c>
      <c r="E17" s="9">
        <v>14</v>
      </c>
      <c r="F17" s="9">
        <v>0</v>
      </c>
      <c r="G17" s="9">
        <v>4</v>
      </c>
      <c r="H17" s="9">
        <v>10</v>
      </c>
      <c r="I17" s="9">
        <v>6</v>
      </c>
      <c r="J17" s="9">
        <v>0</v>
      </c>
      <c r="K17" s="9">
        <v>0</v>
      </c>
      <c r="L17" s="9">
        <v>0</v>
      </c>
      <c r="M17" s="9">
        <v>0</v>
      </c>
      <c r="N17" s="9">
        <v>3</v>
      </c>
      <c r="O17" s="9">
        <v>8</v>
      </c>
      <c r="P17" s="9">
        <v>0</v>
      </c>
      <c r="Q17" s="9">
        <v>5</v>
      </c>
      <c r="R17" s="10"/>
    </row>
    <row r="18" spans="1:18" ht="11.1" customHeight="1">
      <c r="A18" s="7" t="s">
        <v>31</v>
      </c>
      <c r="B18" s="31">
        <v>175</v>
      </c>
      <c r="C18" s="32"/>
      <c r="D18" s="33"/>
      <c r="E18" s="11">
        <v>60</v>
      </c>
      <c r="F18" s="31">
        <v>56</v>
      </c>
      <c r="G18" s="32"/>
      <c r="H18" s="33"/>
      <c r="I18" s="11">
        <v>18</v>
      </c>
      <c r="J18" s="31">
        <v>0</v>
      </c>
      <c r="K18" s="32"/>
      <c r="L18" s="33"/>
      <c r="M18" s="11">
        <v>0</v>
      </c>
      <c r="N18" s="31">
        <v>48</v>
      </c>
      <c r="O18" s="32"/>
      <c r="P18" s="33"/>
      <c r="Q18" s="11">
        <v>26</v>
      </c>
      <c r="R18" s="10"/>
    </row>
    <row r="19" spans="1:18" ht="11.1" customHeight="1">
      <c r="A19" s="8" t="s">
        <v>40</v>
      </c>
      <c r="B19" s="9">
        <v>13</v>
      </c>
      <c r="C19" s="9">
        <v>15</v>
      </c>
      <c r="D19" s="9">
        <v>33</v>
      </c>
      <c r="E19" s="9">
        <v>21</v>
      </c>
      <c r="F19" s="9">
        <v>0</v>
      </c>
      <c r="G19" s="9">
        <v>9</v>
      </c>
      <c r="H19" s="9">
        <v>18</v>
      </c>
      <c r="I19" s="9">
        <v>8</v>
      </c>
      <c r="J19" s="9">
        <v>0</v>
      </c>
      <c r="K19" s="9">
        <v>0</v>
      </c>
      <c r="L19" s="9">
        <v>0</v>
      </c>
      <c r="M19" s="9">
        <v>0</v>
      </c>
      <c r="N19" s="9">
        <v>1</v>
      </c>
      <c r="O19" s="9">
        <v>12</v>
      </c>
      <c r="P19" s="9">
        <v>0</v>
      </c>
      <c r="Q19" s="9">
        <v>11</v>
      </c>
      <c r="R19" s="10"/>
    </row>
    <row r="20" spans="1:18" ht="9.9499999999999993" customHeight="1">
      <c r="A20" s="8" t="s">
        <v>41</v>
      </c>
      <c r="B20" s="9">
        <v>6</v>
      </c>
      <c r="C20" s="9">
        <v>16</v>
      </c>
      <c r="D20" s="9">
        <v>37</v>
      </c>
      <c r="E20" s="9">
        <v>27</v>
      </c>
      <c r="F20" s="9">
        <v>0</v>
      </c>
      <c r="G20" s="9">
        <v>6</v>
      </c>
      <c r="H20" s="9">
        <v>8</v>
      </c>
      <c r="I20" s="9">
        <v>7</v>
      </c>
      <c r="J20" s="9">
        <v>0</v>
      </c>
      <c r="K20" s="9">
        <v>0</v>
      </c>
      <c r="L20" s="9">
        <v>0</v>
      </c>
      <c r="M20" s="9">
        <v>0</v>
      </c>
      <c r="N20" s="9">
        <v>3</v>
      </c>
      <c r="O20" s="9">
        <v>11</v>
      </c>
      <c r="P20" s="9">
        <v>0</v>
      </c>
      <c r="Q20" s="9">
        <v>6</v>
      </c>
      <c r="R20" s="10"/>
    </row>
    <row r="21" spans="1:18" ht="9.9499999999999993" customHeight="1">
      <c r="A21" s="8" t="s">
        <v>42</v>
      </c>
      <c r="B21" s="9">
        <v>9</v>
      </c>
      <c r="C21" s="9">
        <v>11</v>
      </c>
      <c r="D21" s="9">
        <v>28</v>
      </c>
      <c r="E21" s="9">
        <v>15</v>
      </c>
      <c r="F21" s="9">
        <v>0</v>
      </c>
      <c r="G21" s="9">
        <v>7</v>
      </c>
      <c r="H21" s="9">
        <v>10</v>
      </c>
      <c r="I21" s="9">
        <v>2</v>
      </c>
      <c r="J21" s="9">
        <v>0</v>
      </c>
      <c r="K21" s="9">
        <v>0</v>
      </c>
      <c r="L21" s="9">
        <v>0</v>
      </c>
      <c r="M21" s="9">
        <v>0</v>
      </c>
      <c r="N21" s="9">
        <v>4</v>
      </c>
      <c r="O21" s="9">
        <v>14</v>
      </c>
      <c r="P21" s="9">
        <v>0</v>
      </c>
      <c r="Q21" s="9">
        <v>8</v>
      </c>
      <c r="R21" s="10"/>
    </row>
    <row r="22" spans="1:18" ht="11.1" customHeight="1">
      <c r="A22" s="8" t="s">
        <v>43</v>
      </c>
      <c r="B22" s="9">
        <v>10</v>
      </c>
      <c r="C22" s="9">
        <v>8</v>
      </c>
      <c r="D22" s="9">
        <v>22</v>
      </c>
      <c r="E22" s="9">
        <v>19</v>
      </c>
      <c r="F22" s="9">
        <v>0</v>
      </c>
      <c r="G22" s="9">
        <v>12</v>
      </c>
      <c r="H22" s="9">
        <v>13</v>
      </c>
      <c r="I22" s="9">
        <v>6</v>
      </c>
      <c r="J22" s="9">
        <v>0</v>
      </c>
      <c r="K22" s="9">
        <v>0</v>
      </c>
      <c r="L22" s="9">
        <v>0</v>
      </c>
      <c r="M22" s="9">
        <v>0</v>
      </c>
      <c r="N22" s="9">
        <v>2</v>
      </c>
      <c r="O22" s="9">
        <v>13</v>
      </c>
      <c r="P22" s="9">
        <v>0</v>
      </c>
      <c r="Q22" s="9">
        <v>7</v>
      </c>
      <c r="R22" s="10"/>
    </row>
    <row r="23" spans="1:18" ht="11.1" customHeight="1">
      <c r="A23" s="7" t="s">
        <v>31</v>
      </c>
      <c r="B23" s="31">
        <v>208</v>
      </c>
      <c r="C23" s="32"/>
      <c r="D23" s="33"/>
      <c r="E23" s="11">
        <v>82</v>
      </c>
      <c r="F23" s="31">
        <v>83</v>
      </c>
      <c r="G23" s="32"/>
      <c r="H23" s="33"/>
      <c r="I23" s="11">
        <v>23</v>
      </c>
      <c r="J23" s="31">
        <v>0</v>
      </c>
      <c r="K23" s="32"/>
      <c r="L23" s="33"/>
      <c r="M23" s="11">
        <v>0</v>
      </c>
      <c r="N23" s="31">
        <v>60</v>
      </c>
      <c r="O23" s="32"/>
      <c r="P23" s="33"/>
      <c r="Q23" s="11">
        <v>32</v>
      </c>
      <c r="R23" s="10"/>
    </row>
    <row r="24" spans="1:18" ht="11.1" customHeight="1">
      <c r="A24" s="8" t="s">
        <v>44</v>
      </c>
      <c r="B24" s="9">
        <v>8</v>
      </c>
      <c r="C24" s="9">
        <v>15</v>
      </c>
      <c r="D24" s="9">
        <v>28</v>
      </c>
      <c r="E24" s="9">
        <v>15</v>
      </c>
      <c r="F24" s="9">
        <v>0</v>
      </c>
      <c r="G24" s="9">
        <v>10</v>
      </c>
      <c r="H24" s="9">
        <v>8</v>
      </c>
      <c r="I24" s="9">
        <v>3</v>
      </c>
      <c r="J24" s="9">
        <v>0</v>
      </c>
      <c r="K24" s="9">
        <v>0</v>
      </c>
      <c r="L24" s="9">
        <v>0</v>
      </c>
      <c r="M24" s="9">
        <v>0</v>
      </c>
      <c r="N24" s="9">
        <v>1</v>
      </c>
      <c r="O24" s="9">
        <v>9</v>
      </c>
      <c r="P24" s="9">
        <v>0</v>
      </c>
      <c r="Q24" s="9">
        <v>3</v>
      </c>
      <c r="R24" s="10"/>
    </row>
    <row r="25" spans="1:18" ht="9.9499999999999993" customHeight="1">
      <c r="A25" s="8" t="s">
        <v>45</v>
      </c>
      <c r="B25" s="9">
        <v>7</v>
      </c>
      <c r="C25" s="9">
        <v>10</v>
      </c>
      <c r="D25" s="9">
        <v>34</v>
      </c>
      <c r="E25" s="9">
        <v>17</v>
      </c>
      <c r="F25" s="9">
        <v>0</v>
      </c>
      <c r="G25" s="9">
        <v>12</v>
      </c>
      <c r="H25" s="9">
        <v>14</v>
      </c>
      <c r="I25" s="9">
        <v>4</v>
      </c>
      <c r="J25" s="9">
        <v>0</v>
      </c>
      <c r="K25" s="9">
        <v>0</v>
      </c>
      <c r="L25" s="9">
        <v>0</v>
      </c>
      <c r="M25" s="9">
        <v>0</v>
      </c>
      <c r="N25" s="9">
        <v>4</v>
      </c>
      <c r="O25" s="9">
        <v>13</v>
      </c>
      <c r="P25" s="9">
        <v>0</v>
      </c>
      <c r="Q25" s="9">
        <v>6</v>
      </c>
      <c r="R25" s="10"/>
    </row>
    <row r="26" spans="1:18" ht="9.9499999999999993" customHeight="1">
      <c r="A26" s="8" t="s">
        <v>46</v>
      </c>
      <c r="B26" s="9">
        <v>13</v>
      </c>
      <c r="C26" s="9">
        <v>8</v>
      </c>
      <c r="D26" s="9">
        <v>20</v>
      </c>
      <c r="E26" s="9">
        <v>24</v>
      </c>
      <c r="F26" s="9">
        <v>0</v>
      </c>
      <c r="G26" s="9">
        <v>9</v>
      </c>
      <c r="H26" s="9">
        <v>8</v>
      </c>
      <c r="I26" s="9">
        <v>1</v>
      </c>
      <c r="J26" s="9">
        <v>0</v>
      </c>
      <c r="K26" s="9">
        <v>0</v>
      </c>
      <c r="L26" s="9">
        <v>0</v>
      </c>
      <c r="M26" s="9">
        <v>0</v>
      </c>
      <c r="N26" s="9">
        <v>3</v>
      </c>
      <c r="O26" s="9">
        <v>12</v>
      </c>
      <c r="P26" s="9">
        <v>0</v>
      </c>
      <c r="Q26" s="9">
        <v>4</v>
      </c>
      <c r="R26" s="10"/>
    </row>
    <row r="27" spans="1:18" ht="11.1" customHeight="1">
      <c r="A27" s="8" t="s">
        <v>47</v>
      </c>
      <c r="B27" s="9">
        <v>9</v>
      </c>
      <c r="C27" s="9">
        <v>9</v>
      </c>
      <c r="D27" s="9">
        <v>16</v>
      </c>
      <c r="E27" s="9">
        <v>24</v>
      </c>
      <c r="F27" s="9">
        <v>0</v>
      </c>
      <c r="G27" s="9">
        <v>8</v>
      </c>
      <c r="H27" s="9">
        <v>7</v>
      </c>
      <c r="I27" s="9">
        <v>5</v>
      </c>
      <c r="J27" s="9">
        <v>0</v>
      </c>
      <c r="K27" s="9">
        <v>0</v>
      </c>
      <c r="L27" s="9">
        <v>0</v>
      </c>
      <c r="M27" s="9">
        <v>0</v>
      </c>
      <c r="N27" s="9">
        <v>1</v>
      </c>
      <c r="O27" s="9">
        <v>14</v>
      </c>
      <c r="P27" s="9">
        <v>0</v>
      </c>
      <c r="Q27" s="9">
        <v>5</v>
      </c>
      <c r="R27" s="10"/>
    </row>
    <row r="28" spans="1:18" ht="11.1" customHeight="1">
      <c r="A28" s="7" t="s">
        <v>31</v>
      </c>
      <c r="B28" s="31">
        <v>177</v>
      </c>
      <c r="C28" s="32"/>
      <c r="D28" s="33"/>
      <c r="E28" s="11">
        <v>80</v>
      </c>
      <c r="F28" s="31">
        <v>76</v>
      </c>
      <c r="G28" s="32"/>
      <c r="H28" s="33"/>
      <c r="I28" s="11">
        <v>13</v>
      </c>
      <c r="J28" s="31">
        <v>0</v>
      </c>
      <c r="K28" s="32"/>
      <c r="L28" s="33"/>
      <c r="M28" s="11">
        <v>0</v>
      </c>
      <c r="N28" s="31">
        <v>57</v>
      </c>
      <c r="O28" s="32"/>
      <c r="P28" s="33"/>
      <c r="Q28" s="11">
        <v>18</v>
      </c>
      <c r="R28" s="10"/>
    </row>
    <row r="29" spans="1:18" ht="11.1" customHeight="1">
      <c r="A29" s="8" t="s">
        <v>48</v>
      </c>
      <c r="B29" s="9">
        <v>11</v>
      </c>
      <c r="C29" s="9">
        <v>14</v>
      </c>
      <c r="D29" s="9">
        <v>21</v>
      </c>
      <c r="E29" s="9">
        <v>16</v>
      </c>
      <c r="F29" s="9">
        <v>0</v>
      </c>
      <c r="G29" s="9">
        <v>13</v>
      </c>
      <c r="H29" s="9">
        <v>9</v>
      </c>
      <c r="I29" s="9">
        <v>2</v>
      </c>
      <c r="J29" s="9">
        <v>0</v>
      </c>
      <c r="K29" s="9">
        <v>0</v>
      </c>
      <c r="L29" s="9">
        <v>0</v>
      </c>
      <c r="M29" s="9">
        <v>0</v>
      </c>
      <c r="N29" s="9">
        <v>4</v>
      </c>
      <c r="O29" s="9">
        <v>11</v>
      </c>
      <c r="P29" s="9">
        <v>0</v>
      </c>
      <c r="Q29" s="9">
        <v>6</v>
      </c>
      <c r="R29" s="10"/>
    </row>
    <row r="30" spans="1:18" ht="9.9499999999999993" customHeight="1">
      <c r="A30" s="8" t="s">
        <v>49</v>
      </c>
      <c r="B30" s="9">
        <v>10</v>
      </c>
      <c r="C30" s="9">
        <v>11</v>
      </c>
      <c r="D30" s="9">
        <v>28</v>
      </c>
      <c r="E30" s="9">
        <v>17</v>
      </c>
      <c r="F30" s="9">
        <v>0</v>
      </c>
      <c r="G30" s="9">
        <v>17</v>
      </c>
      <c r="H30" s="9">
        <v>10</v>
      </c>
      <c r="I30" s="9">
        <v>3</v>
      </c>
      <c r="J30" s="9">
        <v>0</v>
      </c>
      <c r="K30" s="9">
        <v>0</v>
      </c>
      <c r="L30" s="9">
        <v>0</v>
      </c>
      <c r="M30" s="9">
        <v>0</v>
      </c>
      <c r="N30" s="9">
        <v>3</v>
      </c>
      <c r="O30" s="9">
        <v>15</v>
      </c>
      <c r="P30" s="9">
        <v>0</v>
      </c>
      <c r="Q30" s="9">
        <v>1</v>
      </c>
      <c r="R30" s="10"/>
    </row>
    <row r="31" spans="1:18" ht="9.9499999999999993" customHeight="1">
      <c r="A31" s="8" t="s">
        <v>50</v>
      </c>
      <c r="B31" s="9">
        <v>5</v>
      </c>
      <c r="C31" s="9">
        <v>9</v>
      </c>
      <c r="D31" s="9">
        <v>25</v>
      </c>
      <c r="E31" s="9">
        <v>14</v>
      </c>
      <c r="F31" s="9">
        <v>0</v>
      </c>
      <c r="G31" s="9">
        <v>12</v>
      </c>
      <c r="H31" s="9">
        <v>9</v>
      </c>
      <c r="I31" s="9">
        <v>5</v>
      </c>
      <c r="J31" s="9">
        <v>0</v>
      </c>
      <c r="K31" s="9">
        <v>0</v>
      </c>
      <c r="L31" s="9">
        <v>0</v>
      </c>
      <c r="M31" s="9">
        <v>0</v>
      </c>
      <c r="N31" s="9">
        <v>3</v>
      </c>
      <c r="O31" s="9">
        <v>9</v>
      </c>
      <c r="P31" s="9">
        <v>0</v>
      </c>
      <c r="Q31" s="9">
        <v>5</v>
      </c>
      <c r="R31" s="10"/>
    </row>
    <row r="32" spans="1:18" ht="11.1" customHeight="1">
      <c r="A32" s="8" t="s">
        <v>51</v>
      </c>
      <c r="B32" s="9">
        <v>8</v>
      </c>
      <c r="C32" s="9">
        <v>14</v>
      </c>
      <c r="D32" s="9">
        <v>22</v>
      </c>
      <c r="E32" s="9">
        <v>13</v>
      </c>
      <c r="F32" s="9">
        <v>0</v>
      </c>
      <c r="G32" s="9">
        <v>11</v>
      </c>
      <c r="H32" s="9">
        <v>16</v>
      </c>
      <c r="I32" s="9">
        <v>2</v>
      </c>
      <c r="J32" s="9">
        <v>0</v>
      </c>
      <c r="K32" s="9">
        <v>0</v>
      </c>
      <c r="L32" s="9">
        <v>0</v>
      </c>
      <c r="M32" s="9">
        <v>0</v>
      </c>
      <c r="N32" s="9">
        <v>3</v>
      </c>
      <c r="O32" s="9">
        <v>8</v>
      </c>
      <c r="P32" s="9">
        <v>0</v>
      </c>
      <c r="Q32" s="9">
        <v>3</v>
      </c>
      <c r="R32" s="10"/>
    </row>
    <row r="33" spans="1:18" ht="11.1" customHeight="1">
      <c r="A33" s="12"/>
      <c r="B33" s="31">
        <v>178</v>
      </c>
      <c r="C33" s="32"/>
      <c r="D33" s="33"/>
      <c r="E33" s="11">
        <v>60</v>
      </c>
      <c r="F33" s="31">
        <v>97</v>
      </c>
      <c r="G33" s="32"/>
      <c r="H33" s="33"/>
      <c r="I33" s="11">
        <v>12</v>
      </c>
      <c r="J33" s="31">
        <v>0</v>
      </c>
      <c r="K33" s="32"/>
      <c r="L33" s="33"/>
      <c r="M33" s="11">
        <v>0</v>
      </c>
      <c r="N33" s="31">
        <v>56</v>
      </c>
      <c r="O33" s="32"/>
      <c r="P33" s="33"/>
      <c r="Q33" s="11">
        <v>15</v>
      </c>
      <c r="R33" s="10"/>
    </row>
    <row r="34" spans="1:18" ht="11.1" customHeight="1">
      <c r="A34" s="8" t="s">
        <v>52</v>
      </c>
      <c r="B34" s="9">
        <v>10</v>
      </c>
      <c r="C34" s="9">
        <v>19</v>
      </c>
      <c r="D34" s="9">
        <v>37</v>
      </c>
      <c r="E34" s="9">
        <v>11</v>
      </c>
      <c r="F34" s="9">
        <v>0</v>
      </c>
      <c r="G34" s="9">
        <v>2</v>
      </c>
      <c r="H34" s="9">
        <v>9</v>
      </c>
      <c r="I34" s="9">
        <v>1</v>
      </c>
      <c r="J34" s="9">
        <v>0</v>
      </c>
      <c r="K34" s="9">
        <v>0</v>
      </c>
      <c r="L34" s="9">
        <v>0</v>
      </c>
      <c r="M34" s="9">
        <v>0</v>
      </c>
      <c r="N34" s="9">
        <v>1</v>
      </c>
      <c r="O34" s="9">
        <v>11</v>
      </c>
      <c r="P34" s="9">
        <v>0</v>
      </c>
      <c r="Q34" s="9">
        <v>3</v>
      </c>
      <c r="R34" s="10"/>
    </row>
    <row r="35" spans="1:18" ht="9.9499999999999993" customHeight="1">
      <c r="A35" s="8" t="s">
        <v>53</v>
      </c>
      <c r="B35" s="9">
        <v>16</v>
      </c>
      <c r="C35" s="9">
        <v>15</v>
      </c>
      <c r="D35" s="9">
        <v>32</v>
      </c>
      <c r="E35" s="9">
        <v>14</v>
      </c>
      <c r="F35" s="9">
        <v>0</v>
      </c>
      <c r="G35" s="9">
        <v>8</v>
      </c>
      <c r="H35" s="9">
        <v>8</v>
      </c>
      <c r="I35" s="9">
        <v>4</v>
      </c>
      <c r="J35" s="9">
        <v>0</v>
      </c>
      <c r="K35" s="9">
        <v>0</v>
      </c>
      <c r="L35" s="9">
        <v>0</v>
      </c>
      <c r="M35" s="9">
        <v>0</v>
      </c>
      <c r="N35" s="9">
        <v>2</v>
      </c>
      <c r="O35" s="9">
        <v>5</v>
      </c>
      <c r="P35" s="9">
        <v>0</v>
      </c>
      <c r="Q35" s="9">
        <v>5</v>
      </c>
      <c r="R35" s="10"/>
    </row>
    <row r="36" spans="1:18" ht="9.9499999999999993" customHeight="1">
      <c r="A36" s="8" t="s">
        <v>54</v>
      </c>
      <c r="B36" s="9">
        <v>16</v>
      </c>
      <c r="C36" s="9">
        <v>12</v>
      </c>
      <c r="D36" s="9">
        <v>34</v>
      </c>
      <c r="E36" s="9">
        <v>20</v>
      </c>
      <c r="F36" s="9">
        <v>0</v>
      </c>
      <c r="G36" s="9">
        <v>7</v>
      </c>
      <c r="H36" s="9">
        <v>11</v>
      </c>
      <c r="I36" s="9">
        <v>2</v>
      </c>
      <c r="J36" s="9">
        <v>0</v>
      </c>
      <c r="K36" s="9">
        <v>0</v>
      </c>
      <c r="L36" s="9">
        <v>0</v>
      </c>
      <c r="M36" s="9">
        <v>0</v>
      </c>
      <c r="N36" s="9">
        <v>1</v>
      </c>
      <c r="O36" s="9">
        <v>9</v>
      </c>
      <c r="P36" s="9">
        <v>0</v>
      </c>
      <c r="Q36" s="9">
        <v>4</v>
      </c>
      <c r="R36" s="10"/>
    </row>
    <row r="37" spans="1:18" ht="11.1" customHeight="1">
      <c r="A37" s="8" t="s">
        <v>55</v>
      </c>
      <c r="B37" s="9">
        <v>17</v>
      </c>
      <c r="C37" s="9">
        <v>17</v>
      </c>
      <c r="D37" s="9">
        <v>37</v>
      </c>
      <c r="E37" s="9">
        <v>21</v>
      </c>
      <c r="F37" s="9">
        <v>0</v>
      </c>
      <c r="G37" s="9">
        <v>12</v>
      </c>
      <c r="H37" s="9">
        <v>12</v>
      </c>
      <c r="I37" s="9">
        <v>3</v>
      </c>
      <c r="J37" s="9">
        <v>0</v>
      </c>
      <c r="K37" s="9">
        <v>0</v>
      </c>
      <c r="L37" s="9">
        <v>0</v>
      </c>
      <c r="M37" s="9">
        <v>0</v>
      </c>
      <c r="N37" s="9">
        <v>3</v>
      </c>
      <c r="O37" s="9">
        <v>10</v>
      </c>
      <c r="P37" s="9">
        <v>0</v>
      </c>
      <c r="Q37" s="9">
        <v>7</v>
      </c>
      <c r="R37" s="10"/>
    </row>
    <row r="38" spans="1:18" ht="11.1" customHeight="1">
      <c r="A38" s="7" t="s">
        <v>31</v>
      </c>
      <c r="B38" s="31">
        <v>262</v>
      </c>
      <c r="C38" s="32"/>
      <c r="D38" s="33"/>
      <c r="E38" s="11">
        <v>66</v>
      </c>
      <c r="F38" s="31">
        <v>69</v>
      </c>
      <c r="G38" s="32"/>
      <c r="H38" s="33"/>
      <c r="I38" s="11">
        <v>10</v>
      </c>
      <c r="J38" s="31">
        <v>0</v>
      </c>
      <c r="K38" s="32"/>
      <c r="L38" s="33"/>
      <c r="M38" s="11">
        <v>0</v>
      </c>
      <c r="N38" s="31">
        <v>42</v>
      </c>
      <c r="O38" s="32"/>
      <c r="P38" s="33"/>
      <c r="Q38" s="11">
        <v>19</v>
      </c>
      <c r="R38" s="10"/>
    </row>
    <row r="39" spans="1:18" ht="11.1" customHeight="1">
      <c r="A39" s="8" t="s">
        <v>56</v>
      </c>
      <c r="B39" s="9">
        <v>14</v>
      </c>
      <c r="C39" s="9">
        <v>31</v>
      </c>
      <c r="D39" s="9">
        <v>41</v>
      </c>
      <c r="E39" s="9">
        <v>17</v>
      </c>
      <c r="F39" s="9">
        <v>0</v>
      </c>
      <c r="G39" s="9">
        <v>21</v>
      </c>
      <c r="H39" s="9">
        <v>10</v>
      </c>
      <c r="I39" s="9">
        <v>3</v>
      </c>
      <c r="J39" s="9">
        <v>0</v>
      </c>
      <c r="K39" s="9">
        <v>0</v>
      </c>
      <c r="L39" s="9">
        <v>0</v>
      </c>
      <c r="M39" s="9">
        <v>0</v>
      </c>
      <c r="N39" s="9">
        <v>2</v>
      </c>
      <c r="O39" s="9">
        <v>13</v>
      </c>
      <c r="P39" s="9">
        <v>0</v>
      </c>
      <c r="Q39" s="9">
        <v>5</v>
      </c>
      <c r="R39" s="10"/>
    </row>
    <row r="40" spans="1:18" ht="9.9499999999999993" customHeight="1">
      <c r="A40" s="8" t="s">
        <v>57</v>
      </c>
      <c r="B40" s="9">
        <v>6</v>
      </c>
      <c r="C40" s="9">
        <v>26</v>
      </c>
      <c r="D40" s="9">
        <v>36</v>
      </c>
      <c r="E40" s="9">
        <v>19</v>
      </c>
      <c r="F40" s="9">
        <v>0</v>
      </c>
      <c r="G40" s="9">
        <v>14</v>
      </c>
      <c r="H40" s="9">
        <v>15</v>
      </c>
      <c r="I40" s="9">
        <v>6</v>
      </c>
      <c r="J40" s="9">
        <v>0</v>
      </c>
      <c r="K40" s="9">
        <v>0</v>
      </c>
      <c r="L40" s="9">
        <v>0</v>
      </c>
      <c r="M40" s="9">
        <v>0</v>
      </c>
      <c r="N40" s="9">
        <v>4</v>
      </c>
      <c r="O40" s="9">
        <v>11</v>
      </c>
      <c r="P40" s="9">
        <v>0</v>
      </c>
      <c r="Q40" s="9">
        <v>6</v>
      </c>
      <c r="R40" s="10"/>
    </row>
    <row r="41" spans="1:18" ht="9.9499999999999993" customHeight="1">
      <c r="A41" s="8" t="s">
        <v>58</v>
      </c>
      <c r="B41" s="9">
        <v>5</v>
      </c>
      <c r="C41" s="9">
        <v>23</v>
      </c>
      <c r="D41" s="9">
        <v>36</v>
      </c>
      <c r="E41" s="9">
        <v>14</v>
      </c>
      <c r="F41" s="9">
        <v>0</v>
      </c>
      <c r="G41" s="9">
        <v>21</v>
      </c>
      <c r="H41" s="9">
        <v>11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2</v>
      </c>
      <c r="O41" s="9">
        <v>12</v>
      </c>
      <c r="P41" s="9">
        <v>0</v>
      </c>
      <c r="Q41" s="9">
        <v>2</v>
      </c>
      <c r="R41" s="10"/>
    </row>
    <row r="42" spans="1:18" ht="11.1" customHeight="1">
      <c r="A42" s="8" t="s">
        <v>59</v>
      </c>
      <c r="B42" s="9">
        <v>6</v>
      </c>
      <c r="C42" s="9">
        <v>18</v>
      </c>
      <c r="D42" s="9">
        <v>31</v>
      </c>
      <c r="E42" s="9">
        <v>9</v>
      </c>
      <c r="F42" s="9">
        <v>0</v>
      </c>
      <c r="G42" s="9">
        <v>11</v>
      </c>
      <c r="H42" s="9">
        <v>16</v>
      </c>
      <c r="I42" s="9">
        <v>2</v>
      </c>
      <c r="J42" s="9">
        <v>0</v>
      </c>
      <c r="K42" s="9">
        <v>0</v>
      </c>
      <c r="L42" s="9">
        <v>0</v>
      </c>
      <c r="M42" s="9">
        <v>0</v>
      </c>
      <c r="N42" s="9">
        <v>1</v>
      </c>
      <c r="O42" s="9">
        <v>7</v>
      </c>
      <c r="P42" s="9">
        <v>0</v>
      </c>
      <c r="Q42" s="9">
        <v>2</v>
      </c>
      <c r="R42" s="10"/>
    </row>
    <row r="43" spans="1:18" ht="11.25" customHeight="1">
      <c r="A43" s="7" t="s">
        <v>31</v>
      </c>
      <c r="B43" s="31">
        <v>273</v>
      </c>
      <c r="C43" s="32"/>
      <c r="D43" s="33"/>
      <c r="E43" s="11">
        <v>59</v>
      </c>
      <c r="F43" s="31">
        <v>119</v>
      </c>
      <c r="G43" s="32"/>
      <c r="H43" s="33"/>
      <c r="I43" s="11">
        <v>11</v>
      </c>
      <c r="J43" s="31">
        <v>0</v>
      </c>
      <c r="K43" s="32"/>
      <c r="L43" s="33"/>
      <c r="M43" s="11">
        <v>0</v>
      </c>
      <c r="N43" s="31">
        <v>52</v>
      </c>
      <c r="O43" s="32"/>
      <c r="P43" s="33"/>
      <c r="Q43" s="11">
        <v>15</v>
      </c>
      <c r="R43" s="10"/>
    </row>
    <row r="44" spans="1:18">
      <c r="B44" s="13">
        <f>SUM(B9:B12,B14:B17,B19:B22,B24:B27,B29:B32,B34:B37,B39:B42)</f>
        <v>271</v>
      </c>
      <c r="C44" s="13">
        <f>SUM(B9:D12,B14:D17,B19:D22,B24:D27,B29:D32,B34:D37,B39:D42)</f>
        <v>1510</v>
      </c>
      <c r="E44" s="13">
        <f>SUM(E9:E12,E14:E17,E19:E22,E24:E27,E29:E32,E34:E37,E39:E42)</f>
        <v>463</v>
      </c>
      <c r="F44" s="13">
        <f>SUM(G4:G7,G9:G12,G14:G17,G19:G22,G24:G27,G29:G32,G34:G37,G39:G42)</f>
        <v>290</v>
      </c>
      <c r="G44" s="13">
        <f>SUM(F9:H12,F14:H17,F19:H22,F24:H27,F29:H32,F34:H37,F39:H42)</f>
        <v>550</v>
      </c>
      <c r="I44" s="13">
        <f>SUM(I9:I12,I14:I17,I19:I22,I24:I27,I29:I32,I34:I37,I39:I42)</f>
        <v>109</v>
      </c>
      <c r="O44" s="13">
        <f>SUM(N9:P12,N14:P17,N19:P22,N24:P27,N29:P32,N34:P37,N39:P42)</f>
        <v>375</v>
      </c>
      <c r="Q44" s="13">
        <f>SUM(Q9:Q12,Q14:Q17,Q19:Q22,Q24:Q27,Q29:Q32,Q34:Q37,Q39:Q42)</f>
        <v>139</v>
      </c>
    </row>
    <row r="45" spans="1:18">
      <c r="B45" s="3" t="s">
        <v>60</v>
      </c>
      <c r="C45" s="14">
        <f>E44/C44</f>
        <v>0.30662251655629141</v>
      </c>
      <c r="F45" s="3" t="s">
        <v>61</v>
      </c>
      <c r="G45" s="14">
        <f>I44/G44</f>
        <v>0.19818181818181818</v>
      </c>
      <c r="O45" s="14">
        <f>Q44/O44</f>
        <v>0.37066666666666664</v>
      </c>
    </row>
    <row r="46" spans="1:18">
      <c r="A46" s="15" t="s">
        <v>62</v>
      </c>
      <c r="E46" s="16">
        <f>B44+F44</f>
        <v>561</v>
      </c>
      <c r="F46" s="14">
        <f>SUM(B44*C45,F44*G45)/E46</f>
        <v>0.25056582755700935</v>
      </c>
    </row>
    <row r="47" spans="1:18">
      <c r="A47" s="15" t="s">
        <v>63</v>
      </c>
      <c r="E47" s="16">
        <f>O44</f>
        <v>375</v>
      </c>
      <c r="F47" s="17">
        <f>O45</f>
        <v>0.37066666666666664</v>
      </c>
    </row>
    <row r="48" spans="1:18">
      <c r="A48" s="3" t="s">
        <v>64</v>
      </c>
      <c r="E48" s="3">
        <v>5668</v>
      </c>
      <c r="F48" s="23">
        <f>AVERAGE(F46:F47)</f>
        <v>0.310616247111838</v>
      </c>
    </row>
    <row r="49" spans="5:5">
      <c r="E49" s="3" t="s">
        <v>65</v>
      </c>
    </row>
    <row r="50" spans="5:5">
      <c r="E50" s="13">
        <f>E46+E47</f>
        <v>936</v>
      </c>
    </row>
  </sheetData>
  <mergeCells count="37">
    <mergeCell ref="B8:D8"/>
    <mergeCell ref="F8:H8"/>
    <mergeCell ref="J8:L8"/>
    <mergeCell ref="N8:P8"/>
    <mergeCell ref="A1:R1"/>
    <mergeCell ref="B2:E2"/>
    <mergeCell ref="F2:I2"/>
    <mergeCell ref="J2:M2"/>
    <mergeCell ref="N2:Q2"/>
    <mergeCell ref="B13:D13"/>
    <mergeCell ref="F13:H13"/>
    <mergeCell ref="J13:L13"/>
    <mergeCell ref="N13:P13"/>
    <mergeCell ref="B18:D18"/>
    <mergeCell ref="F18:H18"/>
    <mergeCell ref="J18:L18"/>
    <mergeCell ref="N18:P18"/>
    <mergeCell ref="B23:D23"/>
    <mergeCell ref="F23:H23"/>
    <mergeCell ref="J23:L23"/>
    <mergeCell ref="N23:P23"/>
    <mergeCell ref="B28:D28"/>
    <mergeCell ref="F28:H28"/>
    <mergeCell ref="J28:L28"/>
    <mergeCell ref="N28:P28"/>
    <mergeCell ref="B43:D43"/>
    <mergeCell ref="F43:H43"/>
    <mergeCell ref="J43:L43"/>
    <mergeCell ref="N43:P43"/>
    <mergeCell ref="B33:D33"/>
    <mergeCell ref="F33:H33"/>
    <mergeCell ref="J33:L33"/>
    <mergeCell ref="N33:P33"/>
    <mergeCell ref="B38:D38"/>
    <mergeCell ref="F38:H38"/>
    <mergeCell ref="J38:L38"/>
    <mergeCell ref="N38:P3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0"/>
  <sheetViews>
    <sheetView topLeftCell="A7" workbookViewId="0">
      <selection activeCell="E50" sqref="E50"/>
    </sheetView>
  </sheetViews>
  <sheetFormatPr defaultRowHeight="12.75"/>
  <cols>
    <col min="1" max="2" width="6.85546875" style="3" customWidth="1"/>
    <col min="3" max="3" width="8" style="3" customWidth="1"/>
    <col min="4" max="8" width="6.85546875" style="3" customWidth="1"/>
    <col min="9" max="9" width="8" style="3" customWidth="1"/>
    <col min="10" max="14" width="6.85546875" style="3" customWidth="1"/>
    <col min="15" max="15" width="8" style="3" customWidth="1"/>
    <col min="16" max="17" width="6.85546875" style="3" customWidth="1"/>
    <col min="18" max="18" width="17.85546875" style="3" customWidth="1"/>
    <col min="19" max="16384" width="9.140625" style="3"/>
  </cols>
  <sheetData>
    <row r="1" spans="1:18" ht="39.75" customHeight="1">
      <c r="A1" s="18" t="s">
        <v>66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18" customHeight="1">
      <c r="A2" s="4"/>
      <c r="B2" s="39" t="s">
        <v>67</v>
      </c>
      <c r="C2" s="37"/>
      <c r="D2" s="37"/>
      <c r="E2" s="38"/>
      <c r="F2" s="36" t="s">
        <v>68</v>
      </c>
      <c r="G2" s="37"/>
      <c r="H2" s="37"/>
      <c r="I2" s="38"/>
      <c r="J2" s="39" t="s">
        <v>69</v>
      </c>
      <c r="K2" s="37"/>
      <c r="L2" s="37"/>
      <c r="M2" s="38"/>
      <c r="N2" s="36" t="s">
        <v>70</v>
      </c>
      <c r="O2" s="37"/>
      <c r="P2" s="37"/>
      <c r="Q2" s="38"/>
      <c r="R2" s="5"/>
    </row>
    <row r="3" spans="1:18" ht="18" customHeight="1">
      <c r="A3" s="6" t="s">
        <v>22</v>
      </c>
      <c r="B3" s="7" t="s">
        <v>23</v>
      </c>
      <c r="C3" s="7" t="s">
        <v>24</v>
      </c>
      <c r="D3" s="7" t="s">
        <v>25</v>
      </c>
      <c r="E3" s="7" t="s">
        <v>26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23</v>
      </c>
      <c r="K3" s="20" t="s">
        <v>24</v>
      </c>
      <c r="L3" s="7" t="s">
        <v>25</v>
      </c>
      <c r="M3" s="7" t="s">
        <v>26</v>
      </c>
      <c r="N3" s="7" t="s">
        <v>23</v>
      </c>
      <c r="O3" s="7" t="s">
        <v>24</v>
      </c>
      <c r="P3" s="7" t="s">
        <v>25</v>
      </c>
      <c r="Q3" s="7" t="s">
        <v>26</v>
      </c>
      <c r="R3" s="5"/>
    </row>
    <row r="4" spans="1:18" ht="9.9499999999999993" customHeight="1">
      <c r="A4" s="8" t="s">
        <v>27</v>
      </c>
      <c r="B4" s="9">
        <v>0</v>
      </c>
      <c r="C4" s="9">
        <v>0</v>
      </c>
      <c r="D4" s="9">
        <v>0</v>
      </c>
      <c r="E4" s="9">
        <v>0</v>
      </c>
      <c r="F4" s="9">
        <v>4</v>
      </c>
      <c r="G4" s="9">
        <v>2</v>
      </c>
      <c r="H4" s="9">
        <v>0</v>
      </c>
      <c r="I4" s="9">
        <v>2</v>
      </c>
      <c r="J4" s="9">
        <v>2</v>
      </c>
      <c r="K4" s="21">
        <v>14</v>
      </c>
      <c r="L4" s="9">
        <v>5</v>
      </c>
      <c r="M4" s="9">
        <v>6</v>
      </c>
      <c r="N4" s="9">
        <v>0</v>
      </c>
      <c r="O4" s="9">
        <v>20</v>
      </c>
      <c r="P4" s="9">
        <v>41</v>
      </c>
      <c r="Q4" s="9">
        <v>11</v>
      </c>
      <c r="R4" s="10"/>
    </row>
    <row r="5" spans="1:18" ht="9.9499999999999993" customHeight="1">
      <c r="A5" s="8" t="s">
        <v>28</v>
      </c>
      <c r="B5" s="9">
        <v>0</v>
      </c>
      <c r="C5" s="9">
        <v>0</v>
      </c>
      <c r="D5" s="9">
        <v>0</v>
      </c>
      <c r="E5" s="9">
        <v>0</v>
      </c>
      <c r="F5" s="9">
        <v>3</v>
      </c>
      <c r="G5" s="9">
        <v>1</v>
      </c>
      <c r="H5" s="9">
        <v>0</v>
      </c>
      <c r="I5" s="9">
        <v>2</v>
      </c>
      <c r="J5" s="9">
        <v>4</v>
      </c>
      <c r="K5" s="21">
        <v>14</v>
      </c>
      <c r="L5" s="9">
        <v>9</v>
      </c>
      <c r="M5" s="9">
        <v>7</v>
      </c>
      <c r="N5" s="9">
        <v>0</v>
      </c>
      <c r="O5" s="9">
        <v>31</v>
      </c>
      <c r="P5" s="9">
        <v>25</v>
      </c>
      <c r="Q5" s="9">
        <v>7</v>
      </c>
      <c r="R5" s="10"/>
    </row>
    <row r="6" spans="1:18" ht="9.9499999999999993" customHeight="1">
      <c r="A6" s="8" t="s">
        <v>29</v>
      </c>
      <c r="B6" s="9">
        <v>0</v>
      </c>
      <c r="C6" s="9">
        <v>0</v>
      </c>
      <c r="D6" s="9">
        <v>0</v>
      </c>
      <c r="E6" s="9">
        <v>0</v>
      </c>
      <c r="F6" s="9">
        <v>5</v>
      </c>
      <c r="G6" s="9">
        <v>2</v>
      </c>
      <c r="H6" s="9">
        <v>0</v>
      </c>
      <c r="I6" s="9">
        <v>3</v>
      </c>
      <c r="J6" s="9">
        <v>2</v>
      </c>
      <c r="K6" s="21">
        <v>15</v>
      </c>
      <c r="L6" s="9">
        <v>15</v>
      </c>
      <c r="M6" s="9">
        <v>4</v>
      </c>
      <c r="N6" s="9">
        <v>0</v>
      </c>
      <c r="O6" s="9">
        <v>20</v>
      </c>
      <c r="P6" s="9">
        <v>56</v>
      </c>
      <c r="Q6" s="9">
        <v>11</v>
      </c>
      <c r="R6" s="10"/>
    </row>
    <row r="7" spans="1:18" ht="9.9499999999999993" customHeight="1">
      <c r="A7" s="8" t="s">
        <v>30</v>
      </c>
      <c r="B7" s="9">
        <v>0</v>
      </c>
      <c r="C7" s="9">
        <v>0</v>
      </c>
      <c r="D7" s="9">
        <v>0</v>
      </c>
      <c r="E7" s="9">
        <v>0</v>
      </c>
      <c r="F7" s="9">
        <v>6</v>
      </c>
      <c r="G7" s="9">
        <v>3</v>
      </c>
      <c r="H7" s="9">
        <v>0</v>
      </c>
      <c r="I7" s="9">
        <v>2</v>
      </c>
      <c r="J7" s="9">
        <v>6</v>
      </c>
      <c r="K7" s="21">
        <v>11</v>
      </c>
      <c r="L7" s="9">
        <v>19</v>
      </c>
      <c r="M7" s="9">
        <v>10</v>
      </c>
      <c r="N7" s="9">
        <v>0</v>
      </c>
      <c r="O7" s="9">
        <v>24</v>
      </c>
      <c r="P7" s="9">
        <v>56</v>
      </c>
      <c r="Q7" s="9">
        <v>10</v>
      </c>
      <c r="R7" s="10"/>
    </row>
    <row r="8" spans="1:18" ht="12" customHeight="1">
      <c r="A8" s="7" t="s">
        <v>31</v>
      </c>
      <c r="B8" s="31">
        <v>0</v>
      </c>
      <c r="C8" s="32"/>
      <c r="D8" s="33"/>
      <c r="E8" s="11">
        <v>0</v>
      </c>
      <c r="F8" s="31">
        <v>26</v>
      </c>
      <c r="G8" s="32"/>
      <c r="H8" s="33"/>
      <c r="I8" s="11">
        <v>9</v>
      </c>
      <c r="J8" s="31">
        <v>116</v>
      </c>
      <c r="K8" s="32"/>
      <c r="L8" s="33"/>
      <c r="M8" s="11">
        <v>27</v>
      </c>
      <c r="N8" s="31">
        <v>273</v>
      </c>
      <c r="O8" s="32"/>
      <c r="P8" s="33"/>
      <c r="Q8" s="11">
        <v>39</v>
      </c>
      <c r="R8" s="10"/>
    </row>
    <row r="9" spans="1:18" ht="9.9499999999999993" customHeight="1">
      <c r="A9" s="8" t="s">
        <v>32</v>
      </c>
      <c r="B9" s="9">
        <v>0</v>
      </c>
      <c r="C9" s="9">
        <v>0</v>
      </c>
      <c r="D9" s="9">
        <v>0</v>
      </c>
      <c r="E9" s="9">
        <v>0</v>
      </c>
      <c r="F9" s="9">
        <v>8</v>
      </c>
      <c r="G9" s="9">
        <v>2</v>
      </c>
      <c r="H9" s="9">
        <v>0</v>
      </c>
      <c r="I9" s="9">
        <v>7</v>
      </c>
      <c r="J9" s="9">
        <v>8</v>
      </c>
      <c r="K9" s="21">
        <v>16</v>
      </c>
      <c r="L9" s="9">
        <v>9</v>
      </c>
      <c r="M9" s="9">
        <v>5</v>
      </c>
      <c r="N9" s="9">
        <v>0</v>
      </c>
      <c r="O9" s="9">
        <v>17</v>
      </c>
      <c r="P9" s="9">
        <v>79</v>
      </c>
      <c r="Q9" s="9">
        <v>7</v>
      </c>
      <c r="R9" s="10"/>
    </row>
    <row r="10" spans="1:18" ht="9.9499999999999993" customHeight="1">
      <c r="A10" s="8" t="s">
        <v>33</v>
      </c>
      <c r="B10" s="9">
        <v>0</v>
      </c>
      <c r="C10" s="9">
        <v>0</v>
      </c>
      <c r="D10" s="9">
        <v>0</v>
      </c>
      <c r="E10" s="9">
        <v>0</v>
      </c>
      <c r="F10" s="9">
        <v>10</v>
      </c>
      <c r="G10" s="9">
        <v>3</v>
      </c>
      <c r="H10" s="9">
        <v>0</v>
      </c>
      <c r="I10" s="9">
        <v>6</v>
      </c>
      <c r="J10" s="9">
        <v>4</v>
      </c>
      <c r="K10" s="21">
        <v>12</v>
      </c>
      <c r="L10" s="9">
        <v>4</v>
      </c>
      <c r="M10" s="9">
        <v>7</v>
      </c>
      <c r="N10" s="9">
        <v>0</v>
      </c>
      <c r="O10" s="9">
        <v>12</v>
      </c>
      <c r="P10" s="9">
        <v>60</v>
      </c>
      <c r="Q10" s="9">
        <v>12</v>
      </c>
      <c r="R10" s="10"/>
    </row>
    <row r="11" spans="1:18" ht="9.9499999999999993" customHeight="1">
      <c r="A11" s="8" t="s">
        <v>34</v>
      </c>
      <c r="B11" s="9">
        <v>0</v>
      </c>
      <c r="C11" s="9">
        <v>0</v>
      </c>
      <c r="D11" s="9">
        <v>0</v>
      </c>
      <c r="E11" s="9">
        <v>0</v>
      </c>
      <c r="F11" s="9">
        <v>7</v>
      </c>
      <c r="G11" s="9">
        <v>1</v>
      </c>
      <c r="H11" s="9">
        <v>0</v>
      </c>
      <c r="I11" s="9">
        <v>3</v>
      </c>
      <c r="J11" s="9">
        <v>2</v>
      </c>
      <c r="K11" s="21">
        <v>11</v>
      </c>
      <c r="L11" s="9">
        <v>10</v>
      </c>
      <c r="M11" s="9">
        <v>9</v>
      </c>
      <c r="N11" s="9">
        <v>0</v>
      </c>
      <c r="O11" s="9">
        <v>15</v>
      </c>
      <c r="P11" s="9">
        <v>53</v>
      </c>
      <c r="Q11" s="9">
        <v>12</v>
      </c>
      <c r="R11" s="10"/>
    </row>
    <row r="12" spans="1:18" ht="11.1" customHeight="1">
      <c r="A12" s="8" t="s">
        <v>35</v>
      </c>
      <c r="B12" s="9">
        <v>0</v>
      </c>
      <c r="C12" s="9">
        <v>0</v>
      </c>
      <c r="D12" s="9">
        <v>0</v>
      </c>
      <c r="E12" s="9">
        <v>0</v>
      </c>
      <c r="F12" s="9">
        <v>8</v>
      </c>
      <c r="G12" s="9">
        <v>3</v>
      </c>
      <c r="H12" s="9">
        <v>0</v>
      </c>
      <c r="I12" s="9">
        <v>4</v>
      </c>
      <c r="J12" s="9">
        <v>3</v>
      </c>
      <c r="K12" s="21">
        <v>15</v>
      </c>
      <c r="L12" s="9">
        <v>7</v>
      </c>
      <c r="M12" s="9">
        <v>5</v>
      </c>
      <c r="N12" s="9">
        <v>0</v>
      </c>
      <c r="O12" s="9">
        <v>20</v>
      </c>
      <c r="P12" s="9">
        <v>57</v>
      </c>
      <c r="Q12" s="9">
        <v>7</v>
      </c>
      <c r="R12" s="10"/>
    </row>
    <row r="13" spans="1:18" ht="11.1" customHeight="1">
      <c r="A13" s="7" t="s">
        <v>31</v>
      </c>
      <c r="B13" s="31">
        <v>0</v>
      </c>
      <c r="C13" s="32"/>
      <c r="D13" s="33"/>
      <c r="E13" s="11">
        <v>0</v>
      </c>
      <c r="F13" s="31">
        <v>42</v>
      </c>
      <c r="G13" s="32"/>
      <c r="H13" s="33"/>
      <c r="I13" s="11">
        <v>20</v>
      </c>
      <c r="J13" s="31">
        <v>101</v>
      </c>
      <c r="K13" s="32"/>
      <c r="L13" s="33"/>
      <c r="M13" s="11">
        <v>26</v>
      </c>
      <c r="N13" s="31">
        <v>313</v>
      </c>
      <c r="O13" s="32"/>
      <c r="P13" s="33"/>
      <c r="Q13" s="11">
        <v>38</v>
      </c>
      <c r="R13" s="10"/>
    </row>
    <row r="14" spans="1:18" ht="9.9499999999999993" customHeight="1">
      <c r="A14" s="8" t="s">
        <v>36</v>
      </c>
      <c r="B14" s="9">
        <v>0</v>
      </c>
      <c r="C14" s="9">
        <v>0</v>
      </c>
      <c r="D14" s="9">
        <v>0</v>
      </c>
      <c r="E14" s="9">
        <v>0</v>
      </c>
      <c r="F14" s="9">
        <v>7</v>
      </c>
      <c r="G14" s="9">
        <v>4</v>
      </c>
      <c r="H14" s="9">
        <v>0</v>
      </c>
      <c r="I14" s="9">
        <v>5</v>
      </c>
      <c r="J14" s="9">
        <v>4</v>
      </c>
      <c r="K14" s="21">
        <v>12</v>
      </c>
      <c r="L14" s="9">
        <v>5</v>
      </c>
      <c r="M14" s="9">
        <v>7</v>
      </c>
      <c r="N14" s="9">
        <v>0</v>
      </c>
      <c r="O14" s="9">
        <v>11</v>
      </c>
      <c r="P14" s="9">
        <v>42</v>
      </c>
      <c r="Q14" s="9">
        <v>12</v>
      </c>
      <c r="R14" s="10"/>
    </row>
    <row r="15" spans="1:18" ht="9.9499999999999993" customHeight="1">
      <c r="A15" s="8" t="s">
        <v>37</v>
      </c>
      <c r="B15" s="9">
        <v>0</v>
      </c>
      <c r="C15" s="9">
        <v>0</v>
      </c>
      <c r="D15" s="9">
        <v>0</v>
      </c>
      <c r="E15" s="9">
        <v>0</v>
      </c>
      <c r="F15" s="9">
        <v>5</v>
      </c>
      <c r="G15" s="9">
        <v>2</v>
      </c>
      <c r="H15" s="9">
        <v>0</v>
      </c>
      <c r="I15" s="9">
        <v>3</v>
      </c>
      <c r="J15" s="9">
        <v>2</v>
      </c>
      <c r="K15" s="21">
        <v>13</v>
      </c>
      <c r="L15" s="9">
        <v>3</v>
      </c>
      <c r="M15" s="9">
        <v>6</v>
      </c>
      <c r="N15" s="9">
        <v>0</v>
      </c>
      <c r="O15" s="9">
        <v>13</v>
      </c>
      <c r="P15" s="9">
        <v>34</v>
      </c>
      <c r="Q15" s="9">
        <v>10</v>
      </c>
      <c r="R15" s="10"/>
    </row>
    <row r="16" spans="1:18" ht="9.9499999999999993" customHeight="1">
      <c r="A16" s="8" t="s">
        <v>38</v>
      </c>
      <c r="B16" s="9">
        <v>0</v>
      </c>
      <c r="C16" s="9">
        <v>0</v>
      </c>
      <c r="D16" s="9">
        <v>0</v>
      </c>
      <c r="E16" s="9">
        <v>0</v>
      </c>
      <c r="F16" s="9">
        <v>4</v>
      </c>
      <c r="G16" s="9">
        <v>3</v>
      </c>
      <c r="H16" s="9">
        <v>0</v>
      </c>
      <c r="I16" s="9">
        <v>2</v>
      </c>
      <c r="J16" s="9">
        <v>4</v>
      </c>
      <c r="K16" s="21">
        <v>15</v>
      </c>
      <c r="L16" s="9">
        <v>4</v>
      </c>
      <c r="M16" s="9">
        <v>5</v>
      </c>
      <c r="N16" s="9">
        <v>0</v>
      </c>
      <c r="O16" s="9">
        <v>10</v>
      </c>
      <c r="P16" s="9">
        <v>27</v>
      </c>
      <c r="Q16" s="9">
        <v>8</v>
      </c>
      <c r="R16" s="10"/>
    </row>
    <row r="17" spans="1:18" ht="11.1" customHeight="1">
      <c r="A17" s="8" t="s">
        <v>39</v>
      </c>
      <c r="B17" s="9">
        <v>0</v>
      </c>
      <c r="C17" s="9">
        <v>0</v>
      </c>
      <c r="D17" s="9">
        <v>0</v>
      </c>
      <c r="E17" s="9">
        <v>0</v>
      </c>
      <c r="F17" s="9">
        <v>6</v>
      </c>
      <c r="G17" s="9">
        <v>1</v>
      </c>
      <c r="H17" s="9">
        <v>0</v>
      </c>
      <c r="I17" s="9">
        <v>4</v>
      </c>
      <c r="J17" s="9">
        <v>3</v>
      </c>
      <c r="K17" s="21">
        <v>10</v>
      </c>
      <c r="L17" s="9">
        <v>6</v>
      </c>
      <c r="M17" s="9">
        <v>3</v>
      </c>
      <c r="N17" s="9">
        <v>0</v>
      </c>
      <c r="O17" s="9">
        <v>9</v>
      </c>
      <c r="P17" s="9">
        <v>19</v>
      </c>
      <c r="Q17" s="9">
        <v>5</v>
      </c>
      <c r="R17" s="10"/>
    </row>
    <row r="18" spans="1:18" ht="11.1" customHeight="1">
      <c r="A18" s="7" t="s">
        <v>31</v>
      </c>
      <c r="B18" s="31">
        <v>0</v>
      </c>
      <c r="C18" s="32"/>
      <c r="D18" s="33"/>
      <c r="E18" s="11">
        <v>0</v>
      </c>
      <c r="F18" s="31">
        <v>32</v>
      </c>
      <c r="G18" s="32"/>
      <c r="H18" s="33"/>
      <c r="I18" s="11">
        <v>14</v>
      </c>
      <c r="J18" s="31">
        <v>81</v>
      </c>
      <c r="K18" s="32"/>
      <c r="L18" s="33"/>
      <c r="M18" s="11">
        <v>21</v>
      </c>
      <c r="N18" s="31">
        <v>165</v>
      </c>
      <c r="O18" s="32"/>
      <c r="P18" s="33"/>
      <c r="Q18" s="11">
        <v>35</v>
      </c>
      <c r="R18" s="10"/>
    </row>
    <row r="19" spans="1:18" ht="9.9499999999999993" customHeight="1">
      <c r="A19" s="8" t="s">
        <v>40</v>
      </c>
      <c r="B19" s="9">
        <v>0</v>
      </c>
      <c r="C19" s="9">
        <v>0</v>
      </c>
      <c r="D19" s="9">
        <v>0</v>
      </c>
      <c r="E19" s="9">
        <v>0</v>
      </c>
      <c r="F19" s="9">
        <v>9</v>
      </c>
      <c r="G19" s="9">
        <v>8</v>
      </c>
      <c r="H19" s="9">
        <v>0</v>
      </c>
      <c r="I19" s="9">
        <v>4</v>
      </c>
      <c r="J19" s="9">
        <v>3</v>
      </c>
      <c r="K19" s="21">
        <v>16</v>
      </c>
      <c r="L19" s="9">
        <v>6</v>
      </c>
      <c r="M19" s="9">
        <v>9</v>
      </c>
      <c r="N19" s="9">
        <v>0</v>
      </c>
      <c r="O19" s="9">
        <v>11</v>
      </c>
      <c r="P19" s="9">
        <v>27</v>
      </c>
      <c r="Q19" s="9">
        <v>13</v>
      </c>
      <c r="R19" s="10"/>
    </row>
    <row r="20" spans="1:18" ht="9.9499999999999993" customHeight="1">
      <c r="A20" s="8" t="s">
        <v>41</v>
      </c>
      <c r="B20" s="9">
        <v>0</v>
      </c>
      <c r="C20" s="9">
        <v>0</v>
      </c>
      <c r="D20" s="9">
        <v>0</v>
      </c>
      <c r="E20" s="9">
        <v>0</v>
      </c>
      <c r="F20" s="9">
        <v>6</v>
      </c>
      <c r="G20" s="9">
        <v>4</v>
      </c>
      <c r="H20" s="9">
        <v>0</v>
      </c>
      <c r="I20" s="9">
        <v>5</v>
      </c>
      <c r="J20" s="9">
        <v>4</v>
      </c>
      <c r="K20" s="21">
        <v>14</v>
      </c>
      <c r="L20" s="9">
        <v>9</v>
      </c>
      <c r="M20" s="9">
        <v>7</v>
      </c>
      <c r="N20" s="9">
        <v>0</v>
      </c>
      <c r="O20" s="9">
        <v>13</v>
      </c>
      <c r="P20" s="9">
        <v>31</v>
      </c>
      <c r="Q20" s="9">
        <v>11</v>
      </c>
      <c r="R20" s="10"/>
    </row>
    <row r="21" spans="1:18" ht="9.9499999999999993" customHeight="1">
      <c r="A21" s="8" t="s">
        <v>42</v>
      </c>
      <c r="B21" s="9">
        <v>0</v>
      </c>
      <c r="C21" s="9">
        <v>0</v>
      </c>
      <c r="D21" s="9">
        <v>0</v>
      </c>
      <c r="E21" s="9">
        <v>0</v>
      </c>
      <c r="F21" s="9">
        <v>13</v>
      </c>
      <c r="G21" s="9">
        <v>5</v>
      </c>
      <c r="H21" s="9">
        <v>0</v>
      </c>
      <c r="I21" s="9">
        <v>3</v>
      </c>
      <c r="J21" s="9">
        <v>1</v>
      </c>
      <c r="K21" s="21">
        <v>11</v>
      </c>
      <c r="L21" s="9">
        <v>7</v>
      </c>
      <c r="M21" s="9">
        <v>10</v>
      </c>
      <c r="N21" s="9">
        <v>0</v>
      </c>
      <c r="O21" s="9">
        <v>12</v>
      </c>
      <c r="P21" s="9">
        <v>25</v>
      </c>
      <c r="Q21" s="9">
        <v>9</v>
      </c>
      <c r="R21" s="10"/>
    </row>
    <row r="22" spans="1:18" ht="11.1" customHeight="1">
      <c r="A22" s="8" t="s">
        <v>43</v>
      </c>
      <c r="B22" s="9">
        <v>0</v>
      </c>
      <c r="C22" s="9">
        <v>0</v>
      </c>
      <c r="D22" s="9">
        <v>0</v>
      </c>
      <c r="E22" s="9">
        <v>0</v>
      </c>
      <c r="F22" s="9">
        <v>11</v>
      </c>
      <c r="G22" s="9">
        <v>7</v>
      </c>
      <c r="H22" s="9">
        <v>0</v>
      </c>
      <c r="I22" s="9">
        <v>3</v>
      </c>
      <c r="J22" s="9">
        <v>5</v>
      </c>
      <c r="K22" s="21">
        <v>13</v>
      </c>
      <c r="L22" s="9">
        <v>13</v>
      </c>
      <c r="M22" s="9">
        <v>8</v>
      </c>
      <c r="N22" s="9">
        <v>0</v>
      </c>
      <c r="O22" s="9">
        <v>9</v>
      </c>
      <c r="P22" s="9">
        <v>29</v>
      </c>
      <c r="Q22" s="9">
        <v>12</v>
      </c>
      <c r="R22" s="10"/>
    </row>
    <row r="23" spans="1:18" ht="11.1" customHeight="1">
      <c r="A23" s="7" t="s">
        <v>31</v>
      </c>
      <c r="B23" s="31">
        <v>0</v>
      </c>
      <c r="C23" s="32"/>
      <c r="D23" s="33"/>
      <c r="E23" s="11">
        <v>0</v>
      </c>
      <c r="F23" s="31">
        <v>63</v>
      </c>
      <c r="G23" s="32"/>
      <c r="H23" s="33"/>
      <c r="I23" s="11">
        <v>15</v>
      </c>
      <c r="J23" s="31">
        <v>102</v>
      </c>
      <c r="K23" s="32"/>
      <c r="L23" s="33"/>
      <c r="M23" s="11">
        <v>34</v>
      </c>
      <c r="N23" s="31">
        <v>157</v>
      </c>
      <c r="O23" s="32"/>
      <c r="P23" s="33"/>
      <c r="Q23" s="11">
        <v>45</v>
      </c>
      <c r="R23" s="10"/>
    </row>
    <row r="24" spans="1:18" ht="9.9499999999999993" customHeight="1">
      <c r="A24" s="8" t="s">
        <v>44</v>
      </c>
      <c r="B24" s="9">
        <v>0</v>
      </c>
      <c r="C24" s="9">
        <v>0</v>
      </c>
      <c r="D24" s="9">
        <v>0</v>
      </c>
      <c r="E24" s="9">
        <v>0</v>
      </c>
      <c r="F24" s="9">
        <v>8</v>
      </c>
      <c r="G24" s="9">
        <v>5</v>
      </c>
      <c r="H24" s="9">
        <v>0</v>
      </c>
      <c r="I24" s="9">
        <v>2</v>
      </c>
      <c r="J24" s="9">
        <v>3</v>
      </c>
      <c r="K24" s="21">
        <v>15</v>
      </c>
      <c r="L24" s="9">
        <v>10</v>
      </c>
      <c r="M24" s="9">
        <v>9</v>
      </c>
      <c r="N24" s="9">
        <v>0</v>
      </c>
      <c r="O24" s="9">
        <v>10</v>
      </c>
      <c r="P24" s="9">
        <v>32</v>
      </c>
      <c r="Q24" s="9">
        <v>14</v>
      </c>
      <c r="R24" s="10"/>
    </row>
    <row r="25" spans="1:18" ht="9.9499999999999993" customHeight="1">
      <c r="A25" s="8" t="s">
        <v>45</v>
      </c>
      <c r="B25" s="9">
        <v>0</v>
      </c>
      <c r="C25" s="9">
        <v>0</v>
      </c>
      <c r="D25" s="9">
        <v>0</v>
      </c>
      <c r="E25" s="9">
        <v>0</v>
      </c>
      <c r="F25" s="9">
        <v>10</v>
      </c>
      <c r="G25" s="9">
        <v>3</v>
      </c>
      <c r="H25" s="9">
        <v>0</v>
      </c>
      <c r="I25" s="9">
        <v>3</v>
      </c>
      <c r="J25" s="9">
        <v>4</v>
      </c>
      <c r="K25" s="21">
        <v>12</v>
      </c>
      <c r="L25" s="9">
        <v>11</v>
      </c>
      <c r="M25" s="9">
        <v>6</v>
      </c>
      <c r="N25" s="9">
        <v>0</v>
      </c>
      <c r="O25" s="9">
        <v>16</v>
      </c>
      <c r="P25" s="9">
        <v>35</v>
      </c>
      <c r="Q25" s="9">
        <v>15</v>
      </c>
      <c r="R25" s="10"/>
    </row>
    <row r="26" spans="1:18" ht="9.9499999999999993" customHeight="1">
      <c r="A26" s="8" t="s">
        <v>46</v>
      </c>
      <c r="B26" s="9">
        <v>0</v>
      </c>
      <c r="C26" s="9">
        <v>0</v>
      </c>
      <c r="D26" s="9">
        <v>0</v>
      </c>
      <c r="E26" s="9">
        <v>0</v>
      </c>
      <c r="F26" s="9">
        <v>15</v>
      </c>
      <c r="G26" s="9">
        <v>5</v>
      </c>
      <c r="H26" s="9">
        <v>0</v>
      </c>
      <c r="I26" s="9">
        <v>6</v>
      </c>
      <c r="J26" s="9">
        <v>1</v>
      </c>
      <c r="K26" s="21">
        <v>18</v>
      </c>
      <c r="L26" s="9">
        <v>8</v>
      </c>
      <c r="M26" s="9">
        <v>11</v>
      </c>
      <c r="N26" s="9">
        <v>0</v>
      </c>
      <c r="O26" s="9">
        <v>21</v>
      </c>
      <c r="P26" s="9">
        <v>38</v>
      </c>
      <c r="Q26" s="9">
        <v>18</v>
      </c>
      <c r="R26" s="10"/>
    </row>
    <row r="27" spans="1:18" ht="11.1" customHeight="1">
      <c r="A27" s="8" t="s">
        <v>47</v>
      </c>
      <c r="B27" s="9">
        <v>0</v>
      </c>
      <c r="C27" s="9">
        <v>0</v>
      </c>
      <c r="D27" s="9">
        <v>0</v>
      </c>
      <c r="E27" s="9">
        <v>0</v>
      </c>
      <c r="F27" s="9">
        <v>13</v>
      </c>
      <c r="G27" s="9">
        <v>2</v>
      </c>
      <c r="H27" s="9">
        <v>0</v>
      </c>
      <c r="I27" s="9">
        <v>7</v>
      </c>
      <c r="J27" s="9">
        <v>7</v>
      </c>
      <c r="K27" s="21">
        <v>17</v>
      </c>
      <c r="L27" s="9">
        <v>10</v>
      </c>
      <c r="M27" s="9">
        <v>12</v>
      </c>
      <c r="N27" s="9">
        <v>0</v>
      </c>
      <c r="O27" s="9">
        <v>19</v>
      </c>
      <c r="P27" s="9">
        <v>29</v>
      </c>
      <c r="Q27" s="9">
        <v>9</v>
      </c>
      <c r="R27" s="10"/>
    </row>
    <row r="28" spans="1:18" ht="11.1" customHeight="1">
      <c r="A28" s="7" t="s">
        <v>31</v>
      </c>
      <c r="B28" s="31">
        <v>0</v>
      </c>
      <c r="C28" s="32"/>
      <c r="D28" s="33"/>
      <c r="E28" s="11">
        <v>0</v>
      </c>
      <c r="F28" s="31">
        <v>61</v>
      </c>
      <c r="G28" s="32"/>
      <c r="H28" s="33"/>
      <c r="I28" s="11">
        <v>18</v>
      </c>
      <c r="J28" s="31">
        <v>116</v>
      </c>
      <c r="K28" s="32"/>
      <c r="L28" s="33"/>
      <c r="M28" s="11">
        <v>38</v>
      </c>
      <c r="N28" s="31">
        <v>200</v>
      </c>
      <c r="O28" s="32"/>
      <c r="P28" s="33"/>
      <c r="Q28" s="11">
        <v>56</v>
      </c>
      <c r="R28" s="10"/>
    </row>
    <row r="29" spans="1:18" ht="9.9499999999999993" customHeight="1">
      <c r="A29" s="8" t="s">
        <v>48</v>
      </c>
      <c r="B29" s="9">
        <v>0</v>
      </c>
      <c r="C29" s="9">
        <v>0</v>
      </c>
      <c r="D29" s="9">
        <v>0</v>
      </c>
      <c r="E29" s="9">
        <v>0</v>
      </c>
      <c r="F29" s="9">
        <v>16</v>
      </c>
      <c r="G29" s="9">
        <v>5</v>
      </c>
      <c r="H29" s="9">
        <v>0</v>
      </c>
      <c r="I29" s="9">
        <v>3</v>
      </c>
      <c r="J29" s="9">
        <v>3</v>
      </c>
      <c r="K29" s="21">
        <v>20</v>
      </c>
      <c r="L29" s="9">
        <v>12</v>
      </c>
      <c r="M29" s="9">
        <v>6</v>
      </c>
      <c r="N29" s="9">
        <v>0</v>
      </c>
      <c r="O29" s="9">
        <v>17</v>
      </c>
      <c r="P29" s="9">
        <v>49</v>
      </c>
      <c r="Q29" s="9">
        <v>14</v>
      </c>
      <c r="R29" s="10"/>
    </row>
    <row r="30" spans="1:18" ht="9.9499999999999993" customHeight="1">
      <c r="A30" s="8" t="s">
        <v>49</v>
      </c>
      <c r="B30" s="9">
        <v>0</v>
      </c>
      <c r="C30" s="9">
        <v>0</v>
      </c>
      <c r="D30" s="9">
        <v>0</v>
      </c>
      <c r="E30" s="9">
        <v>0</v>
      </c>
      <c r="F30" s="9">
        <v>14</v>
      </c>
      <c r="G30" s="9">
        <v>8</v>
      </c>
      <c r="H30" s="9">
        <v>0</v>
      </c>
      <c r="I30" s="9">
        <v>3</v>
      </c>
      <c r="J30" s="9">
        <v>1</v>
      </c>
      <c r="K30" s="21">
        <v>19</v>
      </c>
      <c r="L30" s="9">
        <v>9</v>
      </c>
      <c r="M30" s="9">
        <v>9</v>
      </c>
      <c r="N30" s="9">
        <v>0</v>
      </c>
      <c r="O30" s="9">
        <v>13</v>
      </c>
      <c r="P30" s="9">
        <v>48</v>
      </c>
      <c r="Q30" s="9">
        <v>23</v>
      </c>
      <c r="R30" s="10"/>
    </row>
    <row r="31" spans="1:18" ht="9.9499999999999993" customHeight="1">
      <c r="A31" s="8" t="s">
        <v>50</v>
      </c>
      <c r="B31" s="9">
        <v>0</v>
      </c>
      <c r="C31" s="9">
        <v>0</v>
      </c>
      <c r="D31" s="9">
        <v>0</v>
      </c>
      <c r="E31" s="9">
        <v>0</v>
      </c>
      <c r="F31" s="9">
        <v>10</v>
      </c>
      <c r="G31" s="9">
        <v>5</v>
      </c>
      <c r="H31" s="9">
        <v>0</v>
      </c>
      <c r="I31" s="9">
        <v>2</v>
      </c>
      <c r="J31" s="9">
        <v>2</v>
      </c>
      <c r="K31" s="21">
        <v>24</v>
      </c>
      <c r="L31" s="9">
        <v>12</v>
      </c>
      <c r="M31" s="9">
        <v>12</v>
      </c>
      <c r="N31" s="9">
        <v>0</v>
      </c>
      <c r="O31" s="9">
        <v>12</v>
      </c>
      <c r="P31" s="9">
        <v>31</v>
      </c>
      <c r="Q31" s="9">
        <v>14</v>
      </c>
      <c r="R31" s="10"/>
    </row>
    <row r="32" spans="1:18" ht="11.1" customHeight="1">
      <c r="A32" s="8" t="s">
        <v>51</v>
      </c>
      <c r="B32" s="9">
        <v>0</v>
      </c>
      <c r="C32" s="9">
        <v>0</v>
      </c>
      <c r="D32" s="9">
        <v>0</v>
      </c>
      <c r="E32" s="9">
        <v>0</v>
      </c>
      <c r="F32" s="9">
        <v>7</v>
      </c>
      <c r="G32" s="9">
        <v>9</v>
      </c>
      <c r="H32" s="9">
        <v>0</v>
      </c>
      <c r="I32" s="9">
        <v>5</v>
      </c>
      <c r="J32" s="9">
        <v>6</v>
      </c>
      <c r="K32" s="21">
        <v>16</v>
      </c>
      <c r="L32" s="9">
        <v>14</v>
      </c>
      <c r="M32" s="9">
        <v>8</v>
      </c>
      <c r="N32" s="9">
        <v>0</v>
      </c>
      <c r="O32" s="9">
        <v>18</v>
      </c>
      <c r="P32" s="9">
        <v>39</v>
      </c>
      <c r="Q32" s="9">
        <v>13</v>
      </c>
      <c r="R32" s="10"/>
    </row>
    <row r="33" spans="1:18" ht="11.1" customHeight="1">
      <c r="A33" s="12"/>
      <c r="B33" s="31">
        <v>0</v>
      </c>
      <c r="C33" s="32"/>
      <c r="D33" s="33"/>
      <c r="E33" s="11">
        <v>0</v>
      </c>
      <c r="F33" s="31">
        <v>74</v>
      </c>
      <c r="G33" s="32"/>
      <c r="H33" s="33"/>
      <c r="I33" s="11">
        <v>13</v>
      </c>
      <c r="J33" s="31">
        <v>138</v>
      </c>
      <c r="K33" s="32"/>
      <c r="L33" s="33"/>
      <c r="M33" s="11">
        <v>35</v>
      </c>
      <c r="N33" s="31">
        <v>227</v>
      </c>
      <c r="O33" s="32"/>
      <c r="P33" s="33"/>
      <c r="Q33" s="11">
        <v>64</v>
      </c>
      <c r="R33" s="10"/>
    </row>
    <row r="34" spans="1:18" ht="9.9499999999999993" customHeight="1">
      <c r="A34" s="8" t="s">
        <v>52</v>
      </c>
      <c r="B34" s="9">
        <v>0</v>
      </c>
      <c r="C34" s="9">
        <v>0</v>
      </c>
      <c r="D34" s="9">
        <v>0</v>
      </c>
      <c r="E34" s="9">
        <v>0</v>
      </c>
      <c r="F34" s="9">
        <v>10</v>
      </c>
      <c r="G34" s="9">
        <v>6</v>
      </c>
      <c r="H34" s="9">
        <v>0</v>
      </c>
      <c r="I34" s="9">
        <v>3</v>
      </c>
      <c r="J34" s="9">
        <v>1</v>
      </c>
      <c r="K34" s="21">
        <v>23</v>
      </c>
      <c r="L34" s="9">
        <v>20</v>
      </c>
      <c r="M34" s="9">
        <v>6</v>
      </c>
      <c r="N34" s="9">
        <v>0</v>
      </c>
      <c r="O34" s="9">
        <v>21</v>
      </c>
      <c r="P34" s="9">
        <v>38</v>
      </c>
      <c r="Q34" s="9">
        <v>10</v>
      </c>
      <c r="R34" s="10"/>
    </row>
    <row r="35" spans="1:18" ht="9.9499999999999993" customHeight="1">
      <c r="A35" s="8" t="s">
        <v>53</v>
      </c>
      <c r="B35" s="9">
        <v>0</v>
      </c>
      <c r="C35" s="9">
        <v>0</v>
      </c>
      <c r="D35" s="9">
        <v>0</v>
      </c>
      <c r="E35" s="9">
        <v>0</v>
      </c>
      <c r="F35" s="9">
        <v>13</v>
      </c>
      <c r="G35" s="9">
        <v>9</v>
      </c>
      <c r="H35" s="9">
        <v>0</v>
      </c>
      <c r="I35" s="9">
        <v>3</v>
      </c>
      <c r="J35" s="9">
        <v>2</v>
      </c>
      <c r="K35" s="21">
        <v>20</v>
      </c>
      <c r="L35" s="9">
        <v>9</v>
      </c>
      <c r="M35" s="9">
        <v>3</v>
      </c>
      <c r="N35" s="9">
        <v>0</v>
      </c>
      <c r="O35" s="9">
        <v>13</v>
      </c>
      <c r="P35" s="9">
        <v>32</v>
      </c>
      <c r="Q35" s="9">
        <v>13</v>
      </c>
      <c r="R35" s="10"/>
    </row>
    <row r="36" spans="1:18" ht="9.9499999999999993" customHeight="1">
      <c r="A36" s="8" t="s">
        <v>54</v>
      </c>
      <c r="B36" s="9">
        <v>0</v>
      </c>
      <c r="C36" s="9">
        <v>0</v>
      </c>
      <c r="D36" s="9">
        <v>0</v>
      </c>
      <c r="E36" s="9">
        <v>0</v>
      </c>
      <c r="F36" s="9">
        <v>16</v>
      </c>
      <c r="G36" s="9">
        <v>10</v>
      </c>
      <c r="H36" s="9">
        <v>0</v>
      </c>
      <c r="I36" s="9">
        <v>6</v>
      </c>
      <c r="J36" s="9">
        <v>1</v>
      </c>
      <c r="K36" s="21">
        <v>19</v>
      </c>
      <c r="L36" s="9">
        <v>9</v>
      </c>
      <c r="M36" s="9">
        <v>4</v>
      </c>
      <c r="N36" s="9">
        <v>0</v>
      </c>
      <c r="O36" s="9">
        <v>13</v>
      </c>
      <c r="P36" s="9">
        <v>35</v>
      </c>
      <c r="Q36" s="9">
        <v>9</v>
      </c>
      <c r="R36" s="10"/>
    </row>
    <row r="37" spans="1:18" ht="11.1" customHeight="1">
      <c r="A37" s="8" t="s">
        <v>55</v>
      </c>
      <c r="B37" s="9">
        <v>0</v>
      </c>
      <c r="C37" s="9">
        <v>0</v>
      </c>
      <c r="D37" s="9">
        <v>0</v>
      </c>
      <c r="E37" s="9">
        <v>0</v>
      </c>
      <c r="F37" s="9">
        <v>20</v>
      </c>
      <c r="G37" s="9">
        <v>8</v>
      </c>
      <c r="H37" s="9">
        <v>0</v>
      </c>
      <c r="I37" s="9">
        <v>2</v>
      </c>
      <c r="J37" s="9">
        <v>1</v>
      </c>
      <c r="K37" s="21">
        <v>17</v>
      </c>
      <c r="L37" s="9">
        <v>14</v>
      </c>
      <c r="M37" s="9">
        <v>5</v>
      </c>
      <c r="N37" s="9">
        <v>0</v>
      </c>
      <c r="O37" s="9">
        <v>8</v>
      </c>
      <c r="P37" s="9">
        <v>36</v>
      </c>
      <c r="Q37" s="9">
        <v>7</v>
      </c>
      <c r="R37" s="10"/>
    </row>
    <row r="38" spans="1:18" ht="11.1" customHeight="1">
      <c r="A38" s="7" t="s">
        <v>31</v>
      </c>
      <c r="B38" s="31">
        <v>0</v>
      </c>
      <c r="C38" s="32"/>
      <c r="D38" s="33"/>
      <c r="E38" s="11">
        <v>0</v>
      </c>
      <c r="F38" s="31">
        <v>92</v>
      </c>
      <c r="G38" s="32"/>
      <c r="H38" s="33"/>
      <c r="I38" s="11">
        <v>14</v>
      </c>
      <c r="J38" s="31">
        <v>136</v>
      </c>
      <c r="K38" s="32"/>
      <c r="L38" s="33"/>
      <c r="M38" s="11">
        <v>18</v>
      </c>
      <c r="N38" s="31">
        <v>196</v>
      </c>
      <c r="O38" s="32"/>
      <c r="P38" s="33"/>
      <c r="Q38" s="11">
        <v>39</v>
      </c>
      <c r="R38" s="10"/>
    </row>
    <row r="39" spans="1:18" ht="11.1" customHeight="1">
      <c r="A39" s="8" t="s">
        <v>56</v>
      </c>
      <c r="B39" s="9">
        <v>0</v>
      </c>
      <c r="C39" s="9">
        <v>0</v>
      </c>
      <c r="D39" s="9">
        <v>0</v>
      </c>
      <c r="E39" s="9">
        <v>0</v>
      </c>
      <c r="F39" s="9">
        <v>21</v>
      </c>
      <c r="G39" s="9">
        <v>11</v>
      </c>
      <c r="H39" s="9">
        <v>0</v>
      </c>
      <c r="I39" s="9">
        <v>3</v>
      </c>
      <c r="J39" s="9">
        <v>1</v>
      </c>
      <c r="K39" s="21">
        <v>29</v>
      </c>
      <c r="L39" s="9">
        <v>21</v>
      </c>
      <c r="M39" s="9">
        <v>4</v>
      </c>
      <c r="N39" s="9">
        <v>0</v>
      </c>
      <c r="O39" s="9">
        <v>12</v>
      </c>
      <c r="P39" s="9">
        <v>37</v>
      </c>
      <c r="Q39" s="9">
        <v>6</v>
      </c>
      <c r="R39" s="10"/>
    </row>
    <row r="40" spans="1:18" ht="9.9499999999999993" customHeight="1">
      <c r="A40" s="8" t="s">
        <v>57</v>
      </c>
      <c r="B40" s="9">
        <v>0</v>
      </c>
      <c r="C40" s="9">
        <v>0</v>
      </c>
      <c r="D40" s="9">
        <v>0</v>
      </c>
      <c r="E40" s="9">
        <v>0</v>
      </c>
      <c r="F40" s="9">
        <v>13</v>
      </c>
      <c r="G40" s="9">
        <v>5</v>
      </c>
      <c r="H40" s="9">
        <v>0</v>
      </c>
      <c r="I40" s="9">
        <v>2</v>
      </c>
      <c r="J40" s="9">
        <v>1</v>
      </c>
      <c r="K40" s="21">
        <v>22</v>
      </c>
      <c r="L40" s="9">
        <v>9</v>
      </c>
      <c r="M40" s="9">
        <v>6</v>
      </c>
      <c r="N40" s="9">
        <v>0</v>
      </c>
      <c r="O40" s="9">
        <v>11</v>
      </c>
      <c r="P40" s="9">
        <v>23</v>
      </c>
      <c r="Q40" s="9">
        <v>11</v>
      </c>
      <c r="R40" s="10"/>
    </row>
    <row r="41" spans="1:18" ht="9.75" customHeight="1">
      <c r="A41" s="8" t="s">
        <v>58</v>
      </c>
      <c r="B41" s="9">
        <v>0</v>
      </c>
      <c r="C41" s="9">
        <v>0</v>
      </c>
      <c r="D41" s="9">
        <v>0</v>
      </c>
      <c r="E41" s="9">
        <v>0</v>
      </c>
      <c r="F41" s="9">
        <v>11</v>
      </c>
      <c r="G41" s="9">
        <v>9</v>
      </c>
      <c r="H41" s="9">
        <v>0</v>
      </c>
      <c r="I41" s="9">
        <v>1</v>
      </c>
      <c r="J41" s="9">
        <v>1</v>
      </c>
      <c r="K41" s="21">
        <v>9</v>
      </c>
      <c r="L41" s="9">
        <v>12</v>
      </c>
      <c r="M41" s="9">
        <v>3</v>
      </c>
      <c r="N41" s="9">
        <v>0</v>
      </c>
      <c r="O41" s="9">
        <v>8</v>
      </c>
      <c r="P41" s="9">
        <v>40</v>
      </c>
      <c r="Q41" s="9">
        <v>3</v>
      </c>
      <c r="R41" s="10"/>
    </row>
    <row r="42" spans="1:18" ht="11.1" customHeight="1">
      <c r="A42" s="8" t="s">
        <v>59</v>
      </c>
      <c r="B42" s="9">
        <v>0</v>
      </c>
      <c r="C42" s="9">
        <v>0</v>
      </c>
      <c r="D42" s="9">
        <v>0</v>
      </c>
      <c r="E42" s="9">
        <v>0</v>
      </c>
      <c r="F42" s="9">
        <v>9</v>
      </c>
      <c r="G42" s="9">
        <v>3</v>
      </c>
      <c r="H42" s="9">
        <v>0</v>
      </c>
      <c r="I42" s="9">
        <v>1</v>
      </c>
      <c r="J42" s="9">
        <v>1</v>
      </c>
      <c r="K42" s="21">
        <v>4</v>
      </c>
      <c r="L42" s="9">
        <v>9</v>
      </c>
      <c r="M42" s="9">
        <v>7</v>
      </c>
      <c r="N42" s="9">
        <v>0</v>
      </c>
      <c r="O42" s="9">
        <v>8</v>
      </c>
      <c r="P42" s="9">
        <v>35</v>
      </c>
      <c r="Q42" s="9">
        <v>10</v>
      </c>
      <c r="R42" s="10"/>
    </row>
    <row r="43" spans="1:18" ht="11.45" customHeight="1">
      <c r="A43" s="7" t="s">
        <v>31</v>
      </c>
      <c r="B43" s="31">
        <v>0</v>
      </c>
      <c r="C43" s="32"/>
      <c r="D43" s="33"/>
      <c r="E43" s="11">
        <v>0</v>
      </c>
      <c r="F43" s="31">
        <v>82</v>
      </c>
      <c r="G43" s="32"/>
      <c r="H43" s="33"/>
      <c r="I43" s="11">
        <v>7</v>
      </c>
      <c r="J43" s="31">
        <v>119</v>
      </c>
      <c r="K43" s="32"/>
      <c r="L43" s="33"/>
      <c r="M43" s="11">
        <v>20</v>
      </c>
      <c r="N43" s="31">
        <v>174</v>
      </c>
      <c r="O43" s="32"/>
      <c r="P43" s="33"/>
      <c r="Q43" s="11">
        <v>30</v>
      </c>
      <c r="R43" s="10"/>
    </row>
    <row r="44" spans="1:18">
      <c r="G44" s="13">
        <f>SUM(F8,F13,F18,F23,F28,F33,F38,F43)</f>
        <v>472</v>
      </c>
      <c r="I44" s="13">
        <f>SUM(I8,I13,I18,I23,I28,I33,I38,I43)</f>
        <v>110</v>
      </c>
      <c r="J44" s="13">
        <f>SUM(J4:J7,J9:J12,J14:J17,J19:J22,J24:J27,J29:J32,J34:J37,J39:J42)</f>
        <v>93</v>
      </c>
      <c r="K44" s="13">
        <f>SUM(J8,J13,J18,J23,J28,J33,J38,J43)</f>
        <v>909</v>
      </c>
      <c r="M44" s="13">
        <f>SUM(M8,M13,M18,M23,M28,M33,M38,M43)</f>
        <v>219</v>
      </c>
      <c r="N44" s="13">
        <f>SUM(O4:O7,O9:O12,O14:O17,O19:O22,O24:O27,O29:O32,O34:O37,O39:O42)</f>
        <v>467</v>
      </c>
      <c r="O44" s="13">
        <f>SUM(N8,N13,N18,N23,N28,N33,N38,N43)</f>
        <v>1705</v>
      </c>
      <c r="Q44" s="13">
        <f>SUM(Q8,Q13,Q18,Q23,Q28,Q33,Q38,Q43)</f>
        <v>346</v>
      </c>
    </row>
    <row r="45" spans="1:18">
      <c r="G45" s="22">
        <f>I44/G44</f>
        <v>0.23305084745762711</v>
      </c>
      <c r="J45" s="3" t="s">
        <v>60</v>
      </c>
      <c r="K45" s="22">
        <f>M44/K44</f>
        <v>0.24092409240924093</v>
      </c>
      <c r="N45" s="3" t="s">
        <v>71</v>
      </c>
      <c r="O45" s="22">
        <f>Q44/O44</f>
        <v>0.2029325513196481</v>
      </c>
    </row>
    <row r="46" spans="1:18">
      <c r="A46" s="15" t="s">
        <v>62</v>
      </c>
      <c r="E46" s="16">
        <f>G44</f>
        <v>472</v>
      </c>
      <c r="F46" s="17">
        <f>G45</f>
        <v>0.23305084745762711</v>
      </c>
    </row>
    <row r="47" spans="1:18">
      <c r="A47" s="15" t="s">
        <v>63</v>
      </c>
      <c r="E47" s="16">
        <f>J44+N44</f>
        <v>560</v>
      </c>
      <c r="F47" s="14">
        <f>SUM(J44*K45,N44*O45)/E47</f>
        <v>0.20924186082202692</v>
      </c>
    </row>
    <row r="48" spans="1:18">
      <c r="A48" s="3" t="s">
        <v>64</v>
      </c>
      <c r="E48" s="3">
        <v>5668</v>
      </c>
      <c r="F48" s="23">
        <f>AVERAGE(F46:F47)</f>
        <v>0.22114635413982703</v>
      </c>
    </row>
    <row r="49" spans="5:5">
      <c r="E49" s="3" t="s">
        <v>65</v>
      </c>
    </row>
    <row r="50" spans="5:5">
      <c r="E50" s="13">
        <f>E46+E47</f>
        <v>1032</v>
      </c>
    </row>
  </sheetData>
  <mergeCells count="36">
    <mergeCell ref="B2:E2"/>
    <mergeCell ref="F2:I2"/>
    <mergeCell ref="J2:M2"/>
    <mergeCell ref="N2:Q2"/>
    <mergeCell ref="B8:D8"/>
    <mergeCell ref="F8:H8"/>
    <mergeCell ref="J8:L8"/>
    <mergeCell ref="N8:P8"/>
    <mergeCell ref="B13:D13"/>
    <mergeCell ref="F13:H13"/>
    <mergeCell ref="J13:L13"/>
    <mergeCell ref="N13:P13"/>
    <mergeCell ref="B18:D18"/>
    <mergeCell ref="F18:H18"/>
    <mergeCell ref="J18:L18"/>
    <mergeCell ref="N18:P18"/>
    <mergeCell ref="B23:D23"/>
    <mergeCell ref="F23:H23"/>
    <mergeCell ref="J23:L23"/>
    <mergeCell ref="N23:P23"/>
    <mergeCell ref="B28:D28"/>
    <mergeCell ref="F28:H28"/>
    <mergeCell ref="J28:L28"/>
    <mergeCell ref="N28:P28"/>
    <mergeCell ref="B43:D43"/>
    <mergeCell ref="F43:H43"/>
    <mergeCell ref="J43:L43"/>
    <mergeCell ref="N43:P43"/>
    <mergeCell ref="B33:D33"/>
    <mergeCell ref="F33:H33"/>
    <mergeCell ref="J33:L33"/>
    <mergeCell ref="N33:P33"/>
    <mergeCell ref="B38:D38"/>
    <mergeCell ref="F38:H38"/>
    <mergeCell ref="J38:L38"/>
    <mergeCell ref="N38:P3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A4627059B5AB4C9F3E182BA441E4E7" ma:contentTypeVersion="6" ma:contentTypeDescription="Create a new document." ma:contentTypeScope="" ma:versionID="75900251e2a07c48ae918612a3ca135b">
  <xsd:schema xmlns:xsd="http://www.w3.org/2001/XMLSchema" xmlns:xs="http://www.w3.org/2001/XMLSchema" xmlns:p="http://schemas.microsoft.com/office/2006/metadata/properties" xmlns:ns2="526ff961-5364-42fe-acd3-c5af2cfeb84d" xmlns:ns3="bd33d642-2297-42af-837d-98292f9a3f35" targetNamespace="http://schemas.microsoft.com/office/2006/metadata/properties" ma:root="true" ma:fieldsID="52ca3137e2d1a0927bf667002e7ce8dc" ns2:_="" ns3:_="">
    <xsd:import namespace="526ff961-5364-42fe-acd3-c5af2cfeb84d"/>
    <xsd:import namespace="bd33d642-2297-42af-837d-98292f9a3f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6ff961-5364-42fe-acd3-c5af2cfeb8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3d642-2297-42af-837d-98292f9a3f3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3D2523-F874-4B91-A8EA-F180F877924B}"/>
</file>

<file path=customXml/itemProps2.xml><?xml version="1.0" encoding="utf-8"?>
<ds:datastoreItem xmlns:ds="http://schemas.openxmlformats.org/officeDocument/2006/customXml" ds:itemID="{153D9600-E384-400A-8B3B-F53A9C98772C}"/>
</file>

<file path=customXml/itemProps3.xml><?xml version="1.0" encoding="utf-8"?>
<ds:datastoreItem xmlns:ds="http://schemas.openxmlformats.org/officeDocument/2006/customXml" ds:itemID="{84871F4F-D620-4043-92F6-3A1CAF1DA9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Nguyen, Khang M. - HPW</dc:creator>
  <cp:keywords/>
  <dc:description/>
  <cp:lastModifiedBy>Cross, Taylor - HPW</cp:lastModifiedBy>
  <cp:revision/>
  <dcterms:created xsi:type="dcterms:W3CDTF">2023-05-10T19:33:24Z</dcterms:created>
  <dcterms:modified xsi:type="dcterms:W3CDTF">2023-05-11T18:24:55Z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0x010100D8A4627059B5AB4C9F3E182BA441E4E7</vt:lpwstr>
  </property>
  <property fmtid="{D5CDD505-2E9C-101B-9397-08002B2CF9AE}" pid="3" name="MediaServiceImageTags">
    <vt:lpwstr/>
  </property>
  <property fmtid="{D5CDD505-2E9C-101B-9397-08002B2CF9AE}" pid="4" name="Order">
    <vt:r8>5380800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