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utx.sharepoint.com/sites/TDO-TrafficManagement/Shared Documents/1-Grants/2022 TIP/2023 Questionnaires/Data/HGAC Data/"/>
    </mc:Choice>
  </mc:AlternateContent>
  <xr:revisionPtr revIDLastSave="11" documentId="8_{A0A240C6-C3FF-44C2-AE3A-6637DF9B6507}" xr6:coauthVersionLast="47" xr6:coauthVersionMax="47" xr10:uidLastSave="{221B5FCE-B36A-48CA-8B59-9D8759053164}"/>
  <bookViews>
    <workbookView xWindow="2610" yWindow="165" windowWidth="24780" windowHeight="15135" activeTab="2" xr2:uid="{00000000-000D-0000-FFFF-FFFF00000000}"/>
  </bookViews>
  <sheets>
    <sheet name="Summary" sheetId="2" r:id="rId1"/>
    <sheet name="TDM Data for Gellhorn and Oates" sheetId="1" r:id="rId2"/>
    <sheet name="Beaumont Hwy at Oates" sheetId="5" r:id="rId3"/>
    <sheet name="E. Wallisville at Oates Road" sheetId="6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6" l="1"/>
  <c r="P39" i="6"/>
  <c r="O39" i="6"/>
  <c r="I39" i="6"/>
  <c r="G39" i="6"/>
  <c r="F39" i="6"/>
  <c r="E39" i="6"/>
  <c r="C39" i="6"/>
  <c r="D41" i="6" s="1"/>
  <c r="Q39" i="5"/>
  <c r="O39" i="5"/>
  <c r="N39" i="5"/>
  <c r="M39" i="5"/>
  <c r="K39" i="5"/>
  <c r="D42" i="5" s="1"/>
  <c r="I39" i="5"/>
  <c r="H39" i="5"/>
  <c r="G39" i="5"/>
  <c r="G40" i="5" s="1"/>
  <c r="E39" i="5"/>
  <c r="C39" i="5"/>
  <c r="B39" i="5"/>
  <c r="C40" i="5" l="1"/>
  <c r="K40" i="5"/>
  <c r="E42" i="5" s="1"/>
  <c r="O40" i="5"/>
  <c r="C40" i="6"/>
  <c r="E41" i="6" s="1"/>
  <c r="G40" i="6"/>
  <c r="O40" i="6"/>
  <c r="D42" i="6"/>
  <c r="E42" i="6" s="1"/>
  <c r="D41" i="5"/>
  <c r="E41" i="5" s="1"/>
  <c r="E43" i="5" s="1"/>
  <c r="E43" i="6" l="1"/>
  <c r="F4" i="2" s="1"/>
</calcChain>
</file>

<file path=xl/sharedStrings.xml><?xml version="1.0" encoding="utf-8"?>
<sst xmlns="http://schemas.openxmlformats.org/spreadsheetml/2006/main" count="173" uniqueCount="86">
  <si>
    <t>Traffic Counts</t>
  </si>
  <si>
    <t>H-GAC</t>
  </si>
  <si>
    <t>Volume</t>
  </si>
  <si>
    <t>%Truck</t>
  </si>
  <si>
    <t>Oates</t>
  </si>
  <si>
    <t>MPOID</t>
  </si>
  <si>
    <t>AMVOL</t>
  </si>
  <si>
    <t>PMVOL</t>
  </si>
  <si>
    <t>TOTVOL</t>
  </si>
  <si>
    <t>AMCAP</t>
  </si>
  <si>
    <t>PMCAP</t>
  </si>
  <si>
    <t>FFSPD</t>
  </si>
  <si>
    <t>AMSPD</t>
  </si>
  <si>
    <t>PMSPD</t>
  </si>
  <si>
    <t>Truck%</t>
  </si>
  <si>
    <t>Oates Rd</t>
  </si>
  <si>
    <r>
      <rPr>
        <sz val="9"/>
        <color rgb="FF010101"/>
        <rFont val="Arial"/>
        <family val="2"/>
      </rPr>
      <t>File Name: Beaumont Hwy at Oates Road Start Date</t>
    </r>
    <r>
      <rPr>
        <sz val="9"/>
        <color rgb="FF2B2B2B"/>
        <rFont val="Arial"/>
        <family val="2"/>
      </rPr>
      <t xml:space="preserve">: </t>
    </r>
    <r>
      <rPr>
        <sz val="9"/>
        <color rgb="FF010101"/>
        <rFont val="Arial"/>
        <family val="2"/>
      </rPr>
      <t>7/13/2021
Start Time:  6</t>
    </r>
    <r>
      <rPr>
        <sz val="9"/>
        <color rgb="FF464646"/>
        <rFont val="Arial"/>
        <family val="2"/>
      </rPr>
      <t>:</t>
    </r>
    <r>
      <rPr>
        <sz val="9"/>
        <color rgb="FF010101"/>
        <rFont val="Arial"/>
        <family val="2"/>
      </rPr>
      <t>00</t>
    </r>
    <r>
      <rPr>
        <sz val="9"/>
        <color rgb="FF565656"/>
        <rFont val="Arial"/>
        <family val="2"/>
      </rPr>
      <t>:</t>
    </r>
    <r>
      <rPr>
        <sz val="9"/>
        <color rgb="FF010101"/>
        <rFont val="Arial"/>
        <family val="2"/>
      </rPr>
      <t xml:space="preserve">00 </t>
    </r>
    <r>
      <rPr>
        <b/>
        <sz val="8.5"/>
        <color rgb="FF010101"/>
        <rFont val="Arial"/>
        <family val="2"/>
      </rPr>
      <t xml:space="preserve">AM
</t>
    </r>
    <r>
      <rPr>
        <sz val="9"/>
        <color rgb="FF010101"/>
        <rFont val="Arial"/>
        <family val="2"/>
      </rPr>
      <t>Site Code</t>
    </r>
    <r>
      <rPr>
        <sz val="9"/>
        <color rgb="FF2B2B2B"/>
        <rFont val="Arial"/>
        <family val="2"/>
      </rPr>
      <t xml:space="preserve">: </t>
    </r>
    <r>
      <rPr>
        <sz val="9"/>
        <color rgb="FF010101"/>
        <rFont val="Arial"/>
        <family val="2"/>
      </rPr>
      <t>1</t>
    </r>
  </si>
  <si>
    <r>
      <rPr>
        <b/>
        <sz val="7.5"/>
        <color rgb="FF010101"/>
        <rFont val="Arial"/>
        <family val="2"/>
      </rPr>
      <t>Oates Road From North</t>
    </r>
    <r>
      <rPr>
        <b/>
        <sz val="7.5"/>
        <rFont val="Arial"/>
        <family val="2"/>
      </rPr>
      <t xml:space="preserve"> (SB)</t>
    </r>
  </si>
  <si>
    <t>Beaumont Hwy (WB)
From East</t>
  </si>
  <si>
    <r>
      <rPr>
        <b/>
        <sz val="7.5"/>
        <color rgb="FF010101"/>
        <rFont val="Arial"/>
        <family val="2"/>
      </rPr>
      <t>Oates Road From South</t>
    </r>
    <r>
      <rPr>
        <b/>
        <sz val="7.5"/>
        <rFont val="Arial"/>
        <family val="2"/>
      </rPr>
      <t xml:space="preserve"> (NB)</t>
    </r>
  </si>
  <si>
    <t>Beaumont Hwy (EB)
From West</t>
  </si>
  <si>
    <r>
      <rPr>
        <b/>
        <sz val="7.5"/>
        <color rgb="FF010101"/>
        <rFont val="Arial"/>
        <family val="2"/>
      </rPr>
      <t xml:space="preserve">Start
</t>
    </r>
    <r>
      <rPr>
        <b/>
        <sz val="7.5"/>
        <color rgb="FF010101"/>
        <rFont val="Arial"/>
        <family val="2"/>
      </rPr>
      <t>Time</t>
    </r>
  </si>
  <si>
    <r>
      <rPr>
        <b/>
        <sz val="7.5"/>
        <color rgb="FF010101"/>
        <rFont val="Arial"/>
        <family val="2"/>
      </rPr>
      <t>Right</t>
    </r>
  </si>
  <si>
    <r>
      <rPr>
        <b/>
        <sz val="7.5"/>
        <color rgb="FF010101"/>
        <rFont val="Arial"/>
        <family val="2"/>
      </rPr>
      <t>Thru</t>
    </r>
  </si>
  <si>
    <r>
      <rPr>
        <b/>
        <sz val="7.5"/>
        <color rgb="FF010101"/>
        <rFont val="Arial"/>
        <family val="2"/>
      </rPr>
      <t>Left</t>
    </r>
  </si>
  <si>
    <r>
      <rPr>
        <b/>
        <sz val="7.5"/>
        <color rgb="FF010101"/>
        <rFont val="Arial"/>
        <family val="2"/>
      </rPr>
      <t>Trucks</t>
    </r>
  </si>
  <si>
    <r>
      <rPr>
        <sz val="8"/>
        <color rgb="FF010101"/>
        <rFont val="Times New Roman"/>
        <family val="1"/>
      </rPr>
      <t>06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00AM</t>
    </r>
  </si>
  <si>
    <r>
      <rPr>
        <sz val="8"/>
        <color rgb="FF010101"/>
        <rFont val="Times New Roman"/>
        <family val="1"/>
      </rPr>
      <t>06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15 AM</t>
    </r>
  </si>
  <si>
    <r>
      <rPr>
        <sz val="8"/>
        <color rgb="FF010101"/>
        <rFont val="Times New Roman"/>
        <family val="1"/>
      </rPr>
      <t>06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30AM</t>
    </r>
  </si>
  <si>
    <r>
      <rPr>
        <sz val="8"/>
        <color rgb="FF010101"/>
        <rFont val="Times New Roman"/>
        <family val="1"/>
      </rPr>
      <t>06:45AM</t>
    </r>
  </si>
  <si>
    <r>
      <rPr>
        <b/>
        <sz val="7.5"/>
        <color rgb="FF010101"/>
        <rFont val="Arial"/>
        <family val="2"/>
      </rPr>
      <t>TOTAL</t>
    </r>
  </si>
  <si>
    <r>
      <rPr>
        <sz val="8"/>
        <color rgb="FF010101"/>
        <rFont val="Times New Roman"/>
        <family val="1"/>
      </rPr>
      <t>07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00AM</t>
    </r>
  </si>
  <si>
    <r>
      <rPr>
        <sz val="8"/>
        <color rgb="FF010101"/>
        <rFont val="Times New Roman"/>
        <family val="1"/>
      </rPr>
      <t>07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15 AM</t>
    </r>
  </si>
  <si>
    <r>
      <rPr>
        <sz val="8"/>
        <color rgb="FF010101"/>
        <rFont val="Times New Roman"/>
        <family val="1"/>
      </rPr>
      <t>07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30AM</t>
    </r>
  </si>
  <si>
    <r>
      <rPr>
        <sz val="8"/>
        <color rgb="FF010101"/>
        <rFont val="Times New Roman"/>
        <family val="1"/>
      </rPr>
      <t>07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45 AM</t>
    </r>
  </si>
  <si>
    <r>
      <rPr>
        <sz val="8"/>
        <color rgb="FF010101"/>
        <rFont val="Times New Roman"/>
        <family val="1"/>
      </rPr>
      <t>08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00AM</t>
    </r>
  </si>
  <si>
    <r>
      <rPr>
        <sz val="8"/>
        <color rgb="FF010101"/>
        <rFont val="Times New Roman"/>
        <family val="1"/>
      </rPr>
      <t>08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15 AM</t>
    </r>
  </si>
  <si>
    <r>
      <rPr>
        <sz val="8"/>
        <color rgb="FF010101"/>
        <rFont val="Times New Roman"/>
        <family val="1"/>
      </rPr>
      <t>08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30AM</t>
    </r>
  </si>
  <si>
    <r>
      <rPr>
        <sz val="8"/>
        <color rgb="FF010101"/>
        <rFont val="Times New Roman"/>
        <family val="1"/>
      </rPr>
      <t>08:45AM</t>
    </r>
  </si>
  <si>
    <r>
      <rPr>
        <sz val="8"/>
        <color rgb="FF010101"/>
        <rFont val="Times New Roman"/>
        <family val="1"/>
      </rPr>
      <t>03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00 PM</t>
    </r>
  </si>
  <si>
    <r>
      <rPr>
        <sz val="8"/>
        <color rgb="FF010101"/>
        <rFont val="Times New Roman"/>
        <family val="1"/>
      </rPr>
      <t>03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15 PM</t>
    </r>
  </si>
  <si>
    <r>
      <rPr>
        <sz val="8"/>
        <color rgb="FF010101"/>
        <rFont val="Times New Roman"/>
        <family val="1"/>
      </rPr>
      <t>03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30 PM</t>
    </r>
  </si>
  <si>
    <r>
      <rPr>
        <sz val="8"/>
        <color rgb="FF010101"/>
        <rFont val="Times New Roman"/>
        <family val="1"/>
      </rPr>
      <t>03:45 PM</t>
    </r>
  </si>
  <si>
    <r>
      <rPr>
        <sz val="8"/>
        <color rgb="FF010101"/>
        <rFont val="Times New Roman"/>
        <family val="1"/>
      </rPr>
      <t>04:00 PM</t>
    </r>
  </si>
  <si>
    <r>
      <rPr>
        <sz val="8"/>
        <color rgb="FF010101"/>
        <rFont val="Times New Roman"/>
        <family val="1"/>
      </rPr>
      <t>04:15 PM</t>
    </r>
  </si>
  <si>
    <r>
      <rPr>
        <sz val="8"/>
        <color rgb="FF010101"/>
        <rFont val="Times New Roman"/>
        <family val="1"/>
      </rPr>
      <t>04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30 PM</t>
    </r>
  </si>
  <si>
    <r>
      <rPr>
        <sz val="8"/>
        <color rgb="FF010101"/>
        <rFont val="Times New Roman"/>
        <family val="1"/>
      </rPr>
      <t>04:45 PM</t>
    </r>
  </si>
  <si>
    <r>
      <rPr>
        <sz val="8"/>
        <color rgb="FF010101"/>
        <rFont val="Times New Roman"/>
        <family val="1"/>
      </rPr>
      <t>05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00 PM</t>
    </r>
  </si>
  <si>
    <r>
      <rPr>
        <sz val="8"/>
        <color rgb="FF010101"/>
        <rFont val="Times New Roman"/>
        <family val="1"/>
      </rPr>
      <t>05:15 PM</t>
    </r>
  </si>
  <si>
    <r>
      <rPr>
        <sz val="8"/>
        <color rgb="FF010101"/>
        <rFont val="Times New Roman"/>
        <family val="1"/>
      </rPr>
      <t>05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30 PM</t>
    </r>
  </si>
  <si>
    <r>
      <rPr>
        <sz val="8"/>
        <color rgb="FF010101"/>
        <rFont val="Times New Roman"/>
        <family val="1"/>
      </rPr>
      <t>05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45 PM</t>
    </r>
  </si>
  <si>
    <r>
      <rPr>
        <sz val="8"/>
        <color rgb="FF010101"/>
        <rFont val="Times New Roman"/>
        <family val="1"/>
      </rPr>
      <t>06:00 PM</t>
    </r>
  </si>
  <si>
    <r>
      <rPr>
        <sz val="8"/>
        <color rgb="FF010101"/>
        <rFont val="Times New Roman"/>
        <family val="1"/>
      </rPr>
      <t>06:15 PM</t>
    </r>
  </si>
  <si>
    <r>
      <rPr>
        <sz val="8"/>
        <color rgb="FF010101"/>
        <rFont val="Times New Roman"/>
        <family val="1"/>
      </rPr>
      <t>06</t>
    </r>
    <r>
      <rPr>
        <sz val="8"/>
        <color rgb="FF2B2B2B"/>
        <rFont val="Times New Roman"/>
        <family val="1"/>
      </rPr>
      <t>:</t>
    </r>
    <r>
      <rPr>
        <sz val="8"/>
        <color rgb="FF010101"/>
        <rFont val="Times New Roman"/>
        <family val="1"/>
      </rPr>
      <t>30 PM</t>
    </r>
  </si>
  <si>
    <r>
      <rPr>
        <sz val="8"/>
        <color rgb="FF010101"/>
        <rFont val="Times New Roman"/>
        <family val="1"/>
      </rPr>
      <t>06:45 PM</t>
    </r>
  </si>
  <si>
    <t>SBTH</t>
  </si>
  <si>
    <t>WBLT</t>
  </si>
  <si>
    <t>EBRT</t>
  </si>
  <si>
    <t>OATES RD SB VOLUME</t>
  </si>
  <si>
    <t>OATES RD NB VOLUME</t>
  </si>
  <si>
    <r>
      <rPr>
        <sz val="9"/>
        <color rgb="FF010101"/>
        <rFont val="Arial"/>
        <family val="2"/>
      </rPr>
      <t>File Name:  E</t>
    </r>
    <r>
      <rPr>
        <sz val="9"/>
        <color rgb="FF4B4B4B"/>
        <rFont val="Arial"/>
        <family val="2"/>
      </rPr>
      <t xml:space="preserve">. </t>
    </r>
    <r>
      <rPr>
        <sz val="9"/>
        <color rgb="FF010101"/>
        <rFont val="Arial"/>
        <family val="2"/>
      </rPr>
      <t>Wallisville at Oates Road Start Date: 7/13/2021
Start Time:  6</t>
    </r>
    <r>
      <rPr>
        <sz val="9"/>
        <color rgb="FF4B4B4B"/>
        <rFont val="Arial"/>
        <family val="2"/>
      </rPr>
      <t>:</t>
    </r>
    <r>
      <rPr>
        <sz val="9"/>
        <color rgb="FF010101"/>
        <rFont val="Arial"/>
        <family val="2"/>
      </rPr>
      <t>00</t>
    </r>
    <r>
      <rPr>
        <sz val="9"/>
        <color rgb="FF595959"/>
        <rFont val="Arial"/>
        <family val="2"/>
      </rPr>
      <t>:</t>
    </r>
    <r>
      <rPr>
        <sz val="9"/>
        <color rgb="FF010101"/>
        <rFont val="Arial"/>
        <family val="2"/>
      </rPr>
      <t>00 AM
Site Code:  2</t>
    </r>
  </si>
  <si>
    <r>
      <rPr>
        <sz val="7.5"/>
        <color rgb="FF010101"/>
        <rFont val="Arial"/>
        <family val="2"/>
      </rPr>
      <t xml:space="preserve">SP Engineering, Inc
</t>
    </r>
    <r>
      <rPr>
        <sz val="8"/>
        <color rgb="FF010101"/>
        <rFont val="Times New Roman"/>
        <family val="1"/>
      </rPr>
      <t xml:space="preserve">4418 </t>
    </r>
    <r>
      <rPr>
        <sz val="7.5"/>
        <color rgb="FF010101"/>
        <rFont val="Arial"/>
        <family val="2"/>
      </rPr>
      <t xml:space="preserve">Bluebonnet Dr
</t>
    </r>
    <r>
      <rPr>
        <sz val="7.5"/>
        <color rgb="FF010101"/>
        <rFont val="Arial"/>
        <family val="2"/>
      </rPr>
      <t>Stafford</t>
    </r>
    <r>
      <rPr>
        <sz val="7.5"/>
        <color rgb="FF343434"/>
        <rFont val="Arial"/>
        <family val="2"/>
      </rPr>
      <t xml:space="preserve">, </t>
    </r>
    <r>
      <rPr>
        <sz val="7.5"/>
        <color rgb="FF010101"/>
        <rFont val="Arial"/>
        <family val="2"/>
      </rPr>
      <t xml:space="preserve">Texas, </t>
    </r>
    <r>
      <rPr>
        <sz val="8"/>
        <color rgb="FF010101"/>
        <rFont val="Times New Roman"/>
        <family val="1"/>
      </rPr>
      <t>77477</t>
    </r>
  </si>
  <si>
    <r>
      <rPr>
        <b/>
        <sz val="7.5"/>
        <color rgb="FF010101"/>
        <rFont val="Arial"/>
        <family val="2"/>
      </rPr>
      <t>From North</t>
    </r>
    <r>
      <rPr>
        <b/>
        <sz val="7.5"/>
        <rFont val="Arial"/>
        <family val="2"/>
      </rPr>
      <t>, OATES SB</t>
    </r>
  </si>
  <si>
    <r>
      <rPr>
        <b/>
        <sz val="7.5"/>
        <color rgb="FF010101"/>
        <rFont val="Arial"/>
        <family val="2"/>
      </rPr>
      <t>From East</t>
    </r>
    <r>
      <rPr>
        <b/>
        <sz val="7.5"/>
        <rFont val="Arial"/>
        <family val="2"/>
      </rPr>
      <t>, WALLISVILLE WB</t>
    </r>
  </si>
  <si>
    <r>
      <rPr>
        <b/>
        <sz val="7.5"/>
        <color rgb="FF010101"/>
        <rFont val="Arial"/>
        <family val="2"/>
      </rPr>
      <t>From South</t>
    </r>
  </si>
  <si>
    <r>
      <rPr>
        <b/>
        <sz val="7.5"/>
        <color rgb="FF010101"/>
        <rFont val="Arial"/>
        <family val="2"/>
      </rPr>
      <t>From West</t>
    </r>
    <r>
      <rPr>
        <b/>
        <sz val="7.5"/>
        <rFont val="Arial"/>
        <family val="2"/>
      </rPr>
      <t>, WALLISVILLE EB</t>
    </r>
  </si>
  <si>
    <r>
      <rPr>
        <sz val="8"/>
        <color rgb="FF010101"/>
        <rFont val="Times New Roman"/>
        <family val="1"/>
      </rPr>
      <t>06:00AM</t>
    </r>
  </si>
  <si>
    <r>
      <rPr>
        <sz val="8"/>
        <color rgb="FF010101"/>
        <rFont val="Times New Roman"/>
        <family val="1"/>
      </rPr>
      <t>06</t>
    </r>
    <r>
      <rPr>
        <sz val="8"/>
        <color rgb="FF343434"/>
        <rFont val="Times New Roman"/>
        <family val="1"/>
      </rPr>
      <t>:</t>
    </r>
    <r>
      <rPr>
        <sz val="8"/>
        <color rgb="FF010101"/>
        <rFont val="Times New Roman"/>
        <family val="1"/>
      </rPr>
      <t>15 AM</t>
    </r>
  </si>
  <si>
    <r>
      <rPr>
        <sz val="8"/>
        <color rgb="FF010101"/>
        <rFont val="Times New Roman"/>
        <family val="1"/>
      </rPr>
      <t>06</t>
    </r>
    <r>
      <rPr>
        <sz val="8"/>
        <color rgb="FF343434"/>
        <rFont val="Times New Roman"/>
        <family val="1"/>
      </rPr>
      <t>:</t>
    </r>
    <r>
      <rPr>
        <sz val="8"/>
        <color rgb="FF010101"/>
        <rFont val="Times New Roman"/>
        <family val="1"/>
      </rPr>
      <t>30AM</t>
    </r>
  </si>
  <si>
    <r>
      <rPr>
        <sz val="8"/>
        <color rgb="FF010101"/>
        <rFont val="Times New Roman"/>
        <family val="1"/>
      </rPr>
      <t>07</t>
    </r>
    <r>
      <rPr>
        <sz val="8"/>
        <color rgb="FF343434"/>
        <rFont val="Times New Roman"/>
        <family val="1"/>
      </rPr>
      <t>:</t>
    </r>
    <r>
      <rPr>
        <sz val="8"/>
        <color rgb="FF010101"/>
        <rFont val="Times New Roman"/>
        <family val="1"/>
      </rPr>
      <t>00AM</t>
    </r>
  </si>
  <si>
    <r>
      <rPr>
        <sz val="8"/>
        <color rgb="FF010101"/>
        <rFont val="Times New Roman"/>
        <family val="1"/>
      </rPr>
      <t>07</t>
    </r>
    <r>
      <rPr>
        <sz val="8"/>
        <color rgb="FF343434"/>
        <rFont val="Times New Roman"/>
        <family val="1"/>
      </rPr>
      <t>:</t>
    </r>
    <r>
      <rPr>
        <sz val="8"/>
        <color rgb="FF010101"/>
        <rFont val="Times New Roman"/>
        <family val="1"/>
      </rPr>
      <t>15 AM</t>
    </r>
  </si>
  <si>
    <r>
      <rPr>
        <sz val="8"/>
        <color rgb="FF010101"/>
        <rFont val="Times New Roman"/>
        <family val="1"/>
      </rPr>
      <t>07:30AM</t>
    </r>
  </si>
  <si>
    <r>
      <rPr>
        <sz val="8"/>
        <color rgb="FF010101"/>
        <rFont val="Times New Roman"/>
        <family val="1"/>
      </rPr>
      <t>07:45 AM</t>
    </r>
  </si>
  <si>
    <r>
      <rPr>
        <sz val="8"/>
        <color rgb="FF010101"/>
        <rFont val="Times New Roman"/>
        <family val="1"/>
      </rPr>
      <t>08:00AM</t>
    </r>
  </si>
  <si>
    <r>
      <rPr>
        <sz val="8"/>
        <color rgb="FF010101"/>
        <rFont val="Times New Roman"/>
        <family val="1"/>
      </rPr>
      <t>08:15 AM</t>
    </r>
  </si>
  <si>
    <r>
      <rPr>
        <sz val="8"/>
        <color rgb="FF010101"/>
        <rFont val="Times New Roman"/>
        <family val="1"/>
      </rPr>
      <t>08:30AM</t>
    </r>
  </si>
  <si>
    <r>
      <rPr>
        <sz val="8"/>
        <color rgb="FF010101"/>
        <rFont val="Times New Roman"/>
        <family val="1"/>
      </rPr>
      <t>03:00 PM</t>
    </r>
  </si>
  <si>
    <r>
      <rPr>
        <sz val="8"/>
        <color rgb="FF010101"/>
        <rFont val="Times New Roman"/>
        <family val="1"/>
      </rPr>
      <t>03:15 PM</t>
    </r>
  </si>
  <si>
    <r>
      <rPr>
        <sz val="8"/>
        <color rgb="FF010101"/>
        <rFont val="Times New Roman"/>
        <family val="1"/>
      </rPr>
      <t>03:30 PM</t>
    </r>
  </si>
  <si>
    <r>
      <rPr>
        <sz val="8"/>
        <color rgb="FF010101"/>
        <rFont val="Times New Roman"/>
        <family val="1"/>
      </rPr>
      <t>04:30 PM</t>
    </r>
  </si>
  <si>
    <r>
      <rPr>
        <sz val="8"/>
        <color rgb="FF010101"/>
        <rFont val="Times New Roman"/>
        <family val="1"/>
      </rPr>
      <t>05:00 PM</t>
    </r>
  </si>
  <si>
    <r>
      <rPr>
        <sz val="8"/>
        <color rgb="FF010101"/>
        <rFont val="Times New Roman"/>
        <family val="1"/>
      </rPr>
      <t>05</t>
    </r>
    <r>
      <rPr>
        <sz val="8"/>
        <color rgb="FF343434"/>
        <rFont val="Times New Roman"/>
        <family val="1"/>
      </rPr>
      <t>:</t>
    </r>
    <r>
      <rPr>
        <sz val="8"/>
        <color rgb="FF010101"/>
        <rFont val="Times New Roman"/>
        <family val="1"/>
      </rPr>
      <t>30 PM</t>
    </r>
  </si>
  <si>
    <r>
      <rPr>
        <sz val="8"/>
        <color rgb="FF010101"/>
        <rFont val="Times New Roman"/>
        <family val="1"/>
      </rPr>
      <t>05:45 PM</t>
    </r>
  </si>
  <si>
    <r>
      <rPr>
        <sz val="8"/>
        <color rgb="FF010101"/>
        <rFont val="Times New Roman"/>
        <family val="1"/>
      </rPr>
      <t>06</t>
    </r>
    <r>
      <rPr>
        <sz val="8"/>
        <color rgb="FF343434"/>
        <rFont val="Times New Roman"/>
        <family val="1"/>
      </rPr>
      <t>:</t>
    </r>
    <r>
      <rPr>
        <sz val="8"/>
        <color rgb="FF010101"/>
        <rFont val="Times New Roman"/>
        <family val="1"/>
      </rPr>
      <t>30 PM</t>
    </r>
  </si>
  <si>
    <t>WBRT</t>
  </si>
  <si>
    <t>EBLT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</si>
</sst>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Arial"/>
      <family val="2"/>
    </font>
    <font>
      <sz val="9"/>
      <color rgb="FF010101"/>
      <name val="Arial"/>
      <family val="2"/>
    </font>
    <font>
      <sz val="9"/>
      <color rgb="FF2B2B2B"/>
      <name val="Arial"/>
      <family val="2"/>
    </font>
    <font>
      <sz val="9"/>
      <color rgb="FF464646"/>
      <name val="Arial"/>
      <family val="2"/>
    </font>
    <font>
      <sz val="9"/>
      <color rgb="FF565656"/>
      <name val="Arial"/>
      <family val="2"/>
    </font>
    <font>
      <b/>
      <sz val="8.5"/>
      <color rgb="FF010101"/>
      <name val="Arial"/>
      <family val="2"/>
    </font>
    <font>
      <b/>
      <sz val="7.5"/>
      <name val="Arial"/>
      <family val="2"/>
    </font>
    <font>
      <b/>
      <sz val="7.5"/>
      <color rgb="FF010101"/>
      <name val="Arial"/>
      <family val="2"/>
    </font>
    <font>
      <sz val="8"/>
      <name val="Times New Roman"/>
      <family val="1"/>
    </font>
    <font>
      <sz val="8"/>
      <color rgb="FF010101"/>
      <name val="Times New Roman"/>
      <family val="1"/>
    </font>
    <font>
      <sz val="8"/>
      <color rgb="FF2B2B2B"/>
      <name val="Times New Roman"/>
      <family val="1"/>
    </font>
    <font>
      <sz val="8"/>
      <color rgb="FF010101"/>
      <name val="Times New Roman"/>
      <family val="2"/>
    </font>
    <font>
      <b/>
      <sz val="8.5"/>
      <color rgb="FF010101"/>
      <name val="Courier New"/>
      <family val="2"/>
    </font>
    <font>
      <sz val="9"/>
      <color rgb="FF000000"/>
      <name val="Arial"/>
      <family val="2"/>
    </font>
    <font>
      <sz val="9"/>
      <color rgb="FF4B4B4B"/>
      <name val="Arial"/>
      <family val="2"/>
    </font>
    <font>
      <sz val="9"/>
      <color rgb="FF595959"/>
      <name val="Arial"/>
      <family val="2"/>
    </font>
    <font>
      <sz val="7.5"/>
      <color rgb="FF010101"/>
      <name val="Arial"/>
      <family val="2"/>
    </font>
    <font>
      <sz val="7.5"/>
      <color rgb="FF343434"/>
      <name val="Arial"/>
      <family val="2"/>
    </font>
    <font>
      <sz val="8"/>
      <color rgb="FF343434"/>
      <name val="Times New Roman"/>
      <family val="1"/>
    </font>
    <font>
      <sz val="8"/>
      <color rgb="FF010101"/>
      <name val="Arial"/>
      <family val="2"/>
    </font>
    <font>
      <b/>
      <sz val="8"/>
      <color rgb="FF010101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BCBFF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10" fontId="0" fillId="0" borderId="0" xfId="0" applyNumberFormat="1"/>
    <xf numFmtId="0" fontId="18" fillId="0" borderId="0" xfId="43" applyAlignment="1">
      <alignment horizontal="left" vertical="top"/>
    </xf>
    <xf numFmtId="0" fontId="18" fillId="0" borderId="0" xfId="43" applyAlignment="1">
      <alignment horizontal="left" vertical="center" wrapText="1"/>
    </xf>
    <xf numFmtId="0" fontId="18" fillId="0" borderId="0" xfId="43" applyAlignment="1">
      <alignment horizontal="left" wrapText="1"/>
    </xf>
    <xf numFmtId="1" fontId="18" fillId="0" borderId="0" xfId="43" applyNumberFormat="1" applyAlignment="1">
      <alignment horizontal="left" vertical="top"/>
    </xf>
    <xf numFmtId="9" fontId="19" fillId="0" borderId="0" xfId="44" applyFont="1" applyFill="1" applyBorder="1" applyAlignment="1">
      <alignment horizontal="left" vertical="top"/>
    </xf>
    <xf numFmtId="0" fontId="19" fillId="0" borderId="0" xfId="43" applyFont="1" applyAlignment="1">
      <alignment horizontal="left" vertical="top"/>
    </xf>
    <xf numFmtId="1" fontId="19" fillId="0" borderId="0" xfId="43" applyNumberFormat="1" applyFont="1" applyAlignment="1">
      <alignment horizontal="left" vertical="top"/>
    </xf>
    <xf numFmtId="9" fontId="19" fillId="0" borderId="0" xfId="43" applyNumberFormat="1" applyFont="1" applyAlignment="1">
      <alignment horizontal="left" vertical="top"/>
    </xf>
    <xf numFmtId="9" fontId="19" fillId="0" borderId="0" xfId="44" applyFont="1" applyFill="1" applyBorder="1" applyAlignment="1">
      <alignment horizontal="center" vertical="top"/>
    </xf>
    <xf numFmtId="0" fontId="18" fillId="33" borderId="10" xfId="43" applyFill="1" applyBorder="1" applyAlignment="1">
      <alignment horizontal="left" vertical="center" wrapText="1"/>
    </xf>
    <xf numFmtId="0" fontId="18" fillId="33" borderId="10" xfId="43" applyFill="1" applyBorder="1" applyAlignment="1">
      <alignment horizontal="left" vertical="top" wrapText="1" indent="1"/>
    </xf>
    <xf numFmtId="0" fontId="26" fillId="33" borderId="10" xfId="43" applyFont="1" applyFill="1" applyBorder="1" applyAlignment="1">
      <alignment horizontal="center" vertical="center" wrapText="1"/>
    </xf>
    <xf numFmtId="0" fontId="26" fillId="33" borderId="10" xfId="43" applyFont="1" applyFill="1" applyBorder="1" applyAlignment="1">
      <alignment horizontal="right" vertical="center" wrapText="1" indent="1"/>
    </xf>
    <xf numFmtId="0" fontId="28" fillId="0" borderId="10" xfId="43" applyFont="1" applyBorder="1" applyAlignment="1">
      <alignment horizontal="center" vertical="top" wrapText="1"/>
    </xf>
    <xf numFmtId="1" fontId="31" fillId="0" borderId="10" xfId="43" applyNumberFormat="1" applyFont="1" applyBorder="1" applyAlignment="1">
      <alignment horizontal="center" vertical="top" shrinkToFit="1"/>
    </xf>
    <xf numFmtId="0" fontId="26" fillId="33" borderId="10" xfId="43" applyFont="1" applyFill="1" applyBorder="1" applyAlignment="1">
      <alignment horizontal="center" vertical="top" wrapText="1"/>
    </xf>
    <xf numFmtId="1" fontId="32" fillId="33" borderId="10" xfId="43" applyNumberFormat="1" applyFont="1" applyFill="1" applyBorder="1" applyAlignment="1">
      <alignment horizontal="center" vertical="top" shrinkToFit="1"/>
    </xf>
    <xf numFmtId="1" fontId="31" fillId="0" borderId="10" xfId="43" applyNumberFormat="1" applyFont="1" applyBorder="1" applyAlignment="1">
      <alignment horizontal="right" vertical="top" indent="2" shrinkToFit="1"/>
    </xf>
    <xf numFmtId="0" fontId="18" fillId="33" borderId="10" xfId="43" applyFill="1" applyBorder="1" applyAlignment="1">
      <alignment horizontal="left" wrapText="1"/>
    </xf>
    <xf numFmtId="1" fontId="39" fillId="0" borderId="10" xfId="43" applyNumberFormat="1" applyFont="1" applyBorder="1" applyAlignment="1">
      <alignment horizontal="center" vertical="top" shrinkToFit="1"/>
    </xf>
    <xf numFmtId="1" fontId="39" fillId="33" borderId="10" xfId="43" applyNumberFormat="1" applyFont="1" applyFill="1" applyBorder="1" applyAlignment="1">
      <alignment horizontal="center" vertical="top" shrinkToFit="1"/>
    </xf>
    <xf numFmtId="1" fontId="39" fillId="0" borderId="10" xfId="43" applyNumberFormat="1" applyFont="1" applyBorder="1" applyAlignment="1">
      <alignment horizontal="right" vertical="top" indent="2" shrinkToFit="1"/>
    </xf>
    <xf numFmtId="1" fontId="40" fillId="33" borderId="10" xfId="43" applyNumberFormat="1" applyFont="1" applyFill="1" applyBorder="1" applyAlignment="1">
      <alignment horizontal="center" vertical="top" shrinkToFit="1"/>
    </xf>
    <xf numFmtId="9" fontId="18" fillId="0" borderId="0" xfId="43" applyNumberFormat="1" applyAlignment="1">
      <alignment horizontal="left" vertical="top"/>
    </xf>
    <xf numFmtId="0" fontId="0" fillId="0" borderId="14" xfId="0" applyFont="1" applyBorder="1"/>
    <xf numFmtId="9" fontId="0" fillId="0" borderId="14" xfId="0" applyNumberFormat="1" applyBorder="1" applyAlignment="1">
      <alignment horizontal="center"/>
    </xf>
    <xf numFmtId="9" fontId="0" fillId="0" borderId="14" xfId="1" applyFon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/>
    </xf>
    <xf numFmtId="1" fontId="32" fillId="33" borderId="11" xfId="43" applyNumberFormat="1" applyFont="1" applyFill="1" applyBorder="1" applyAlignment="1">
      <alignment horizontal="center" vertical="top" shrinkToFit="1"/>
    </xf>
    <xf numFmtId="1" fontId="32" fillId="33" borderId="12" xfId="43" applyNumberFormat="1" applyFont="1" applyFill="1" applyBorder="1" applyAlignment="1">
      <alignment horizontal="center" vertical="top" shrinkToFit="1"/>
    </xf>
    <xf numFmtId="1" fontId="32" fillId="33" borderId="13" xfId="43" applyNumberFormat="1" applyFont="1" applyFill="1" applyBorder="1" applyAlignment="1">
      <alignment horizontal="center" vertical="top" shrinkToFit="1"/>
    </xf>
    <xf numFmtId="0" fontId="20" fillId="0" borderId="0" xfId="43" applyFont="1" applyAlignment="1">
      <alignment horizontal="left" wrapText="1" indent="4"/>
    </xf>
    <xf numFmtId="0" fontId="18" fillId="0" borderId="0" xfId="43" applyAlignment="1">
      <alignment horizontal="left" wrapText="1" indent="4"/>
    </xf>
    <xf numFmtId="0" fontId="26" fillId="33" borderId="11" xfId="43" applyFont="1" applyFill="1" applyBorder="1" applyAlignment="1">
      <alignment horizontal="center" vertical="top" wrapText="1"/>
    </xf>
    <xf numFmtId="0" fontId="26" fillId="33" borderId="12" xfId="43" applyFont="1" applyFill="1" applyBorder="1" applyAlignment="1">
      <alignment horizontal="center" vertical="top" wrapText="1"/>
    </xf>
    <xf numFmtId="0" fontId="26" fillId="33" borderId="13" xfId="43" applyFont="1" applyFill="1" applyBorder="1" applyAlignment="1">
      <alignment horizontal="center" vertical="top" wrapText="1"/>
    </xf>
    <xf numFmtId="0" fontId="27" fillId="33" borderId="11" xfId="43" applyFont="1" applyFill="1" applyBorder="1" applyAlignment="1">
      <alignment horizontal="center" vertical="top" wrapText="1"/>
    </xf>
    <xf numFmtId="0" fontId="18" fillId="33" borderId="12" xfId="43" applyFill="1" applyBorder="1" applyAlignment="1">
      <alignment horizontal="center" vertical="top" wrapText="1"/>
    </xf>
    <xf numFmtId="0" fontId="18" fillId="33" borderId="13" xfId="43" applyFill="1" applyBorder="1" applyAlignment="1">
      <alignment horizontal="center" vertical="top" wrapText="1"/>
    </xf>
    <xf numFmtId="0" fontId="33" fillId="0" borderId="0" xfId="43" applyFont="1" applyAlignment="1">
      <alignment horizontal="left" vertical="center" wrapText="1" indent="5"/>
    </xf>
    <xf numFmtId="0" fontId="18" fillId="0" borderId="0" xfId="43" applyAlignment="1">
      <alignment horizontal="left" vertical="center" wrapText="1" indent="5"/>
    </xf>
    <xf numFmtId="0" fontId="18" fillId="0" borderId="0" xfId="43" applyAlignment="1">
      <alignment horizontal="right" vertical="top" wrapText="1" indent="3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5000000}"/>
    <cellStyle name="Note" xfId="16" builtinId="10" customBuiltin="1"/>
    <cellStyle name="Output" xfId="11" builtinId="21" customBuiltin="1"/>
    <cellStyle name="Percent" xfId="1" builtinId="5"/>
    <cellStyle name="Percent 2" xfId="44" xr:uid="{00000000-0005-0000-0000-000029000000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182879</xdr:colOff>
      <xdr:row>0</xdr:row>
      <xdr:rowOff>17145</xdr:rowOff>
    </xdr:from>
    <xdr:ext cx="422909" cy="391667"/>
    <xdr:pic>
      <xdr:nvPicPr>
        <xdr:cNvPr id="2" name="image1.jpeg">
          <a:extLst>
            <a:ext uri="{FF2B5EF4-FFF2-40B4-BE49-F238E27FC236}">
              <a16:creationId xmlns:a16="http://schemas.microsoft.com/office/drawing/2014/main" id="{533B5989-3CBA-45FB-A05A-6A0BD924F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79" y="17145"/>
          <a:ext cx="422909" cy="391667"/>
        </a:xfrm>
        <a:prstGeom prst="rect">
          <a:avLst/>
        </a:prstGeom>
      </xdr:spPr>
    </xdr:pic>
    <xdr:clientData/>
  </xdr:oneCellAnchor>
  <xdr:oneCellAnchor>
    <xdr:from>
      <xdr:col>0</xdr:col>
      <xdr:colOff>148590</xdr:colOff>
      <xdr:row>0</xdr:row>
      <xdr:rowOff>0</xdr:rowOff>
    </xdr:from>
    <xdr:ext cx="491490" cy="460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EE8FDF45-B681-4CFF-B3C9-B03082B3DCE0}"/>
            </a:ext>
          </a:extLst>
        </xdr:cNvPr>
        <xdr:cNvSpPr/>
      </xdr:nvSpPr>
      <xdr:spPr>
        <a:xfrm>
          <a:off x="148590" y="0"/>
          <a:ext cx="491490" cy="460375"/>
        </a:xfrm>
        <a:custGeom>
          <a:avLst/>
          <a:gdLst/>
          <a:ahLst/>
          <a:cxnLst/>
          <a:rect l="0" t="0" r="0" b="0"/>
          <a:pathLst>
            <a:path w="491490" h="460375">
              <a:moveTo>
                <a:pt x="491490" y="0"/>
              </a:moveTo>
              <a:lnTo>
                <a:pt x="457200" y="0"/>
              </a:lnTo>
              <a:lnTo>
                <a:pt x="34290" y="0"/>
              </a:lnTo>
              <a:lnTo>
                <a:pt x="0" y="0"/>
              </a:lnTo>
              <a:lnTo>
                <a:pt x="0" y="460248"/>
              </a:lnTo>
              <a:lnTo>
                <a:pt x="34290" y="460248"/>
              </a:lnTo>
              <a:lnTo>
                <a:pt x="457187" y="460248"/>
              </a:lnTo>
              <a:lnTo>
                <a:pt x="457187" y="425958"/>
              </a:lnTo>
              <a:lnTo>
                <a:pt x="34290" y="425958"/>
              </a:lnTo>
              <a:lnTo>
                <a:pt x="34290" y="34290"/>
              </a:lnTo>
              <a:lnTo>
                <a:pt x="457200" y="34290"/>
              </a:lnTo>
              <a:lnTo>
                <a:pt x="457200" y="460248"/>
              </a:lnTo>
              <a:lnTo>
                <a:pt x="491490" y="460248"/>
              </a:lnTo>
              <a:lnTo>
                <a:pt x="49149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workbookViewId="0">
      <selection activeCell="E27" sqref="E27:E28"/>
    </sheetView>
  </sheetViews>
  <sheetFormatPr defaultRowHeight="15"/>
  <cols>
    <col min="1" max="1" width="25.5703125" customWidth="1"/>
    <col min="2" max="3" width="8" bestFit="1" customWidth="1"/>
    <col min="5" max="7" width="7.28515625" bestFit="1" customWidth="1"/>
  </cols>
  <sheetData>
    <row r="1" spans="1:13">
      <c r="B1" s="33" t="s">
        <v>0</v>
      </c>
      <c r="C1" s="33"/>
      <c r="D1" s="33"/>
      <c r="E1" s="33"/>
      <c r="F1" s="33"/>
      <c r="G1" s="33"/>
      <c r="H1" s="33" t="s">
        <v>1</v>
      </c>
      <c r="I1" s="33"/>
      <c r="J1" s="33"/>
      <c r="K1" s="33"/>
      <c r="L1" s="33"/>
      <c r="M1" s="33"/>
    </row>
    <row r="2" spans="1:13">
      <c r="B2" s="32">
        <v>2015</v>
      </c>
      <c r="C2" s="32">
        <v>2020</v>
      </c>
      <c r="D2" s="32">
        <v>2022</v>
      </c>
      <c r="E2" s="32">
        <v>2020</v>
      </c>
      <c r="F2" s="32">
        <v>2021</v>
      </c>
      <c r="G2" s="32">
        <v>2022</v>
      </c>
      <c r="H2" s="32">
        <v>2023</v>
      </c>
      <c r="I2" s="32">
        <v>2023</v>
      </c>
      <c r="J2" s="32">
        <v>2030</v>
      </c>
      <c r="K2" s="32">
        <v>2030</v>
      </c>
      <c r="L2" s="32">
        <v>2045</v>
      </c>
      <c r="M2" s="32">
        <v>2045</v>
      </c>
    </row>
    <row r="3" spans="1:13">
      <c r="B3" s="32" t="s">
        <v>2</v>
      </c>
      <c r="C3" s="32" t="s">
        <v>2</v>
      </c>
      <c r="D3" s="32" t="s">
        <v>2</v>
      </c>
      <c r="E3" s="32" t="s">
        <v>3</v>
      </c>
      <c r="F3" s="32" t="s">
        <v>3</v>
      </c>
      <c r="G3" s="32" t="s">
        <v>3</v>
      </c>
      <c r="H3" s="32" t="s">
        <v>2</v>
      </c>
      <c r="I3" s="27" t="s">
        <v>3</v>
      </c>
      <c r="J3" s="32" t="s">
        <v>2</v>
      </c>
      <c r="K3" s="27" t="s">
        <v>3</v>
      </c>
      <c r="L3" s="32" t="s">
        <v>2</v>
      </c>
      <c r="M3" s="27" t="s">
        <v>3</v>
      </c>
    </row>
    <row r="4" spans="1:13">
      <c r="A4" s="31" t="s">
        <v>4</v>
      </c>
      <c r="B4" s="31"/>
      <c r="C4" s="32">
        <v>3953</v>
      </c>
      <c r="D4" s="32">
        <v>4558</v>
      </c>
      <c r="E4" s="29">
        <v>0.14000000000000001</v>
      </c>
      <c r="F4" s="28">
        <f>AVERAGE('Beaumont Hwy at Oates'!E43,'E. Wallisville at Oates Road'!E43)</f>
        <v>0.26822487354512725</v>
      </c>
      <c r="G4" s="29">
        <v>0.14000000000000001</v>
      </c>
      <c r="H4" s="30">
        <v>2104</v>
      </c>
      <c r="I4" s="29">
        <v>0.04</v>
      </c>
      <c r="J4" s="30">
        <v>1832</v>
      </c>
      <c r="K4" s="29">
        <v>0.03</v>
      </c>
      <c r="L4" s="30">
        <v>2040</v>
      </c>
      <c r="M4" s="29">
        <v>0.03</v>
      </c>
    </row>
  </sheetData>
  <mergeCells count="2">
    <mergeCell ref="B1:G1"/>
    <mergeCell ref="H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>
      <selection activeCell="A3" sqref="A3:XFD3"/>
    </sheetView>
  </sheetViews>
  <sheetFormatPr defaultRowHeight="15"/>
  <sheetData>
    <row r="1" spans="1:11">
      <c r="A1">
        <v>2023</v>
      </c>
    </row>
    <row r="2" spans="1:1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</row>
    <row r="3" spans="1:11">
      <c r="A3">
        <v>100165</v>
      </c>
      <c r="B3">
        <v>350</v>
      </c>
      <c r="C3">
        <v>948</v>
      </c>
      <c r="D3" s="1">
        <v>2104</v>
      </c>
      <c r="E3" s="1">
        <v>2349</v>
      </c>
      <c r="F3" s="1">
        <v>3132</v>
      </c>
      <c r="G3">
        <v>26</v>
      </c>
      <c r="H3">
        <v>24</v>
      </c>
      <c r="I3">
        <v>24</v>
      </c>
      <c r="J3" s="2">
        <v>3.8399999999999997E-2</v>
      </c>
      <c r="K3" t="s">
        <v>15</v>
      </c>
    </row>
    <row r="6" spans="1:11">
      <c r="A6">
        <v>2030</v>
      </c>
    </row>
    <row r="7" spans="1:11">
      <c r="A7" t="s">
        <v>5</v>
      </c>
      <c r="B7" t="s">
        <v>6</v>
      </c>
      <c r="C7" t="s">
        <v>7</v>
      </c>
      <c r="D7" t="s">
        <v>8</v>
      </c>
      <c r="E7" t="s">
        <v>9</v>
      </c>
      <c r="F7" t="s">
        <v>10</v>
      </c>
      <c r="G7" t="s">
        <v>11</v>
      </c>
      <c r="H7" t="s">
        <v>12</v>
      </c>
      <c r="I7" t="s">
        <v>13</v>
      </c>
      <c r="J7" t="s">
        <v>14</v>
      </c>
    </row>
    <row r="8" spans="1:11">
      <c r="A8">
        <v>100165</v>
      </c>
      <c r="B8">
        <v>211</v>
      </c>
      <c r="C8">
        <v>816</v>
      </c>
      <c r="D8" s="1">
        <v>1832</v>
      </c>
      <c r="E8" s="1">
        <v>2349</v>
      </c>
      <c r="F8" s="1">
        <v>3132</v>
      </c>
      <c r="G8">
        <v>26</v>
      </c>
      <c r="H8">
        <v>24</v>
      </c>
      <c r="I8">
        <v>24</v>
      </c>
      <c r="J8" s="2">
        <v>3.04E-2</v>
      </c>
      <c r="K8" t="s">
        <v>15</v>
      </c>
    </row>
    <row r="11" spans="1:11">
      <c r="A11">
        <v>2045</v>
      </c>
    </row>
    <row r="12" spans="1:11">
      <c r="A12" t="s">
        <v>5</v>
      </c>
      <c r="B12" t="s">
        <v>6</v>
      </c>
      <c r="C12" t="s">
        <v>7</v>
      </c>
      <c r="D12" t="s">
        <v>8</v>
      </c>
      <c r="E12" t="s">
        <v>9</v>
      </c>
      <c r="F12" t="s">
        <v>10</v>
      </c>
      <c r="G12" t="s">
        <v>11</v>
      </c>
      <c r="H12" t="s">
        <v>12</v>
      </c>
      <c r="I12" t="s">
        <v>13</v>
      </c>
      <c r="J12" t="s">
        <v>14</v>
      </c>
    </row>
    <row r="13" spans="1:11">
      <c r="A13">
        <v>100165</v>
      </c>
      <c r="B13">
        <v>278</v>
      </c>
      <c r="C13">
        <v>866</v>
      </c>
      <c r="D13" s="1">
        <v>2040</v>
      </c>
      <c r="E13" s="1">
        <v>2349</v>
      </c>
      <c r="F13" s="1">
        <v>3132</v>
      </c>
      <c r="G13">
        <v>26</v>
      </c>
      <c r="H13">
        <v>24</v>
      </c>
      <c r="I13">
        <v>24</v>
      </c>
      <c r="J13" s="2">
        <v>2.5499999999999998E-2</v>
      </c>
      <c r="K13" t="s">
        <v>15</v>
      </c>
    </row>
    <row r="17" spans="1:2">
      <c r="A17">
        <v>100165</v>
      </c>
      <c r="B17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3"/>
  <sheetViews>
    <sheetView tabSelected="1" workbookViewId="0">
      <selection activeCell="F43" sqref="F43"/>
    </sheetView>
  </sheetViews>
  <sheetFormatPr defaultRowHeight="12.75"/>
  <cols>
    <col min="1" max="10" width="8" style="3" customWidth="1"/>
    <col min="11" max="11" width="9" style="3" customWidth="1"/>
    <col min="12" max="17" width="8" style="3" customWidth="1"/>
    <col min="18" max="18" width="10.85546875" style="3" customWidth="1"/>
    <col min="19" max="16384" width="9.140625" style="3"/>
  </cols>
  <sheetData>
    <row r="1" spans="1:18" ht="55.5" customHeight="1">
      <c r="A1" s="37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21.95" customHeight="1">
      <c r="A2" s="12"/>
      <c r="B2" s="39" t="s">
        <v>17</v>
      </c>
      <c r="C2" s="40"/>
      <c r="D2" s="40"/>
      <c r="E2" s="41"/>
      <c r="F2" s="42" t="s">
        <v>18</v>
      </c>
      <c r="G2" s="43"/>
      <c r="H2" s="43"/>
      <c r="I2" s="44"/>
      <c r="J2" s="39" t="s">
        <v>19</v>
      </c>
      <c r="K2" s="40"/>
      <c r="L2" s="40"/>
      <c r="M2" s="41"/>
      <c r="N2" s="42" t="s">
        <v>20</v>
      </c>
      <c r="O2" s="43"/>
      <c r="P2" s="43"/>
      <c r="Q2" s="44"/>
      <c r="R2" s="4"/>
    </row>
    <row r="3" spans="1:18" ht="20.100000000000001" customHeight="1">
      <c r="A3" s="13" t="s">
        <v>21</v>
      </c>
      <c r="B3" s="14" t="s">
        <v>22</v>
      </c>
      <c r="C3" s="14" t="s">
        <v>23</v>
      </c>
      <c r="D3" s="14" t="s">
        <v>24</v>
      </c>
      <c r="E3" s="14" t="s">
        <v>25</v>
      </c>
      <c r="F3" s="14" t="s">
        <v>22</v>
      </c>
      <c r="G3" s="14" t="s">
        <v>23</v>
      </c>
      <c r="H3" s="15" t="s">
        <v>24</v>
      </c>
      <c r="I3" s="14" t="s">
        <v>25</v>
      </c>
      <c r="J3" s="14" t="s">
        <v>22</v>
      </c>
      <c r="K3" s="14" t="s">
        <v>23</v>
      </c>
      <c r="L3" s="14" t="s">
        <v>24</v>
      </c>
      <c r="M3" s="14" t="s">
        <v>25</v>
      </c>
      <c r="N3" s="14" t="s">
        <v>22</v>
      </c>
      <c r="O3" s="14" t="s">
        <v>23</v>
      </c>
      <c r="P3" s="14" t="s">
        <v>24</v>
      </c>
      <c r="Q3" s="14" t="s">
        <v>25</v>
      </c>
      <c r="R3" s="4"/>
    </row>
    <row r="4" spans="1:18" ht="11.25" customHeight="1">
      <c r="A4" s="16" t="s">
        <v>26</v>
      </c>
      <c r="B4" s="17">
        <v>3</v>
      </c>
      <c r="C4" s="17">
        <v>1</v>
      </c>
      <c r="D4" s="17">
        <v>4</v>
      </c>
      <c r="E4" s="17">
        <v>2</v>
      </c>
      <c r="F4" s="17">
        <v>3</v>
      </c>
      <c r="G4" s="17">
        <v>75</v>
      </c>
      <c r="H4" s="17">
        <v>8</v>
      </c>
      <c r="I4" s="17">
        <v>14</v>
      </c>
      <c r="J4" s="17">
        <v>2</v>
      </c>
      <c r="K4" s="17">
        <v>1</v>
      </c>
      <c r="L4" s="17">
        <v>9</v>
      </c>
      <c r="M4" s="17">
        <v>10</v>
      </c>
      <c r="N4" s="17">
        <v>17</v>
      </c>
      <c r="O4" s="17">
        <v>79</v>
      </c>
      <c r="P4" s="17">
        <v>13</v>
      </c>
      <c r="Q4" s="17">
        <v>10</v>
      </c>
      <c r="R4" s="5"/>
    </row>
    <row r="5" spans="1:18" ht="12" customHeight="1">
      <c r="A5" s="16" t="s">
        <v>27</v>
      </c>
      <c r="B5" s="17">
        <v>3</v>
      </c>
      <c r="C5" s="17">
        <v>0</v>
      </c>
      <c r="D5" s="17">
        <v>1</v>
      </c>
      <c r="E5" s="17">
        <v>3</v>
      </c>
      <c r="F5" s="17">
        <v>4</v>
      </c>
      <c r="G5" s="17">
        <v>74</v>
      </c>
      <c r="H5" s="17">
        <v>9</v>
      </c>
      <c r="I5" s="17">
        <v>18</v>
      </c>
      <c r="J5" s="17">
        <v>4</v>
      </c>
      <c r="K5" s="17">
        <v>0</v>
      </c>
      <c r="L5" s="17">
        <v>10</v>
      </c>
      <c r="M5" s="17">
        <v>9</v>
      </c>
      <c r="N5" s="17">
        <v>12</v>
      </c>
      <c r="O5" s="17">
        <v>97</v>
      </c>
      <c r="P5" s="17">
        <v>17</v>
      </c>
      <c r="Q5" s="17">
        <v>14</v>
      </c>
      <c r="R5" s="5"/>
    </row>
    <row r="6" spans="1:18" ht="11.25" customHeight="1">
      <c r="A6" s="16" t="s">
        <v>28</v>
      </c>
      <c r="B6" s="17">
        <v>5</v>
      </c>
      <c r="C6" s="17">
        <v>1</v>
      </c>
      <c r="D6" s="17">
        <v>1</v>
      </c>
      <c r="E6" s="17">
        <v>6</v>
      </c>
      <c r="F6" s="17">
        <v>2</v>
      </c>
      <c r="G6" s="17">
        <v>99</v>
      </c>
      <c r="H6" s="17">
        <v>6</v>
      </c>
      <c r="I6" s="17">
        <v>17</v>
      </c>
      <c r="J6" s="17">
        <v>6</v>
      </c>
      <c r="K6" s="17">
        <v>0</v>
      </c>
      <c r="L6" s="17">
        <v>16</v>
      </c>
      <c r="M6" s="17">
        <v>19</v>
      </c>
      <c r="N6" s="17">
        <v>19</v>
      </c>
      <c r="O6" s="17">
        <v>76</v>
      </c>
      <c r="P6" s="17">
        <v>12</v>
      </c>
      <c r="Q6" s="17">
        <v>13</v>
      </c>
      <c r="R6" s="5"/>
    </row>
    <row r="7" spans="1:18" ht="11.25" customHeight="1">
      <c r="A7" s="16" t="s">
        <v>29</v>
      </c>
      <c r="B7" s="17">
        <v>2</v>
      </c>
      <c r="C7" s="17">
        <v>0</v>
      </c>
      <c r="D7" s="17">
        <v>3</v>
      </c>
      <c r="E7" s="17">
        <v>4</v>
      </c>
      <c r="F7" s="17">
        <v>7</v>
      </c>
      <c r="G7" s="17">
        <v>146</v>
      </c>
      <c r="H7" s="17">
        <v>11</v>
      </c>
      <c r="I7" s="17">
        <v>16</v>
      </c>
      <c r="J7" s="17">
        <v>10</v>
      </c>
      <c r="K7" s="17">
        <v>0</v>
      </c>
      <c r="L7" s="17">
        <v>14</v>
      </c>
      <c r="M7" s="17">
        <v>23</v>
      </c>
      <c r="N7" s="17">
        <v>31</v>
      </c>
      <c r="O7" s="17">
        <v>79</v>
      </c>
      <c r="P7" s="17">
        <v>15</v>
      </c>
      <c r="Q7" s="17">
        <v>26</v>
      </c>
      <c r="R7" s="5"/>
    </row>
    <row r="8" spans="1:18" ht="12" customHeight="1">
      <c r="A8" s="18" t="s">
        <v>30</v>
      </c>
      <c r="B8" s="34">
        <v>24</v>
      </c>
      <c r="C8" s="35"/>
      <c r="D8" s="36"/>
      <c r="E8" s="19">
        <v>15</v>
      </c>
      <c r="F8" s="34">
        <v>444</v>
      </c>
      <c r="G8" s="35"/>
      <c r="H8" s="36"/>
      <c r="I8" s="19">
        <v>65</v>
      </c>
      <c r="J8" s="34">
        <v>72</v>
      </c>
      <c r="K8" s="35"/>
      <c r="L8" s="36"/>
      <c r="M8" s="19">
        <v>61</v>
      </c>
      <c r="N8" s="34">
        <v>467</v>
      </c>
      <c r="O8" s="35"/>
      <c r="P8" s="36"/>
      <c r="Q8" s="19">
        <v>63</v>
      </c>
      <c r="R8" s="5"/>
    </row>
    <row r="9" spans="1:18" ht="11.25" customHeight="1">
      <c r="A9" s="16" t="s">
        <v>31</v>
      </c>
      <c r="B9" s="17">
        <v>3</v>
      </c>
      <c r="C9" s="17">
        <v>0</v>
      </c>
      <c r="D9" s="17">
        <v>2</v>
      </c>
      <c r="E9" s="17">
        <v>4</v>
      </c>
      <c r="F9" s="17">
        <v>9</v>
      </c>
      <c r="G9" s="17">
        <v>77</v>
      </c>
      <c r="H9" s="20">
        <v>17</v>
      </c>
      <c r="I9" s="17">
        <v>19</v>
      </c>
      <c r="J9" s="17">
        <v>5</v>
      </c>
      <c r="K9" s="17">
        <v>1</v>
      </c>
      <c r="L9" s="17">
        <v>13</v>
      </c>
      <c r="M9" s="17">
        <v>15</v>
      </c>
      <c r="N9" s="17">
        <v>24</v>
      </c>
      <c r="O9" s="17">
        <v>93</v>
      </c>
      <c r="P9" s="17">
        <v>13</v>
      </c>
      <c r="Q9" s="17">
        <v>15</v>
      </c>
      <c r="R9" s="5"/>
    </row>
    <row r="10" spans="1:18" ht="11.25" customHeight="1">
      <c r="A10" s="16" t="s">
        <v>32</v>
      </c>
      <c r="B10" s="17">
        <v>8</v>
      </c>
      <c r="C10" s="17">
        <v>1</v>
      </c>
      <c r="D10" s="17">
        <v>2</v>
      </c>
      <c r="E10" s="17">
        <v>8</v>
      </c>
      <c r="F10" s="17">
        <v>3</v>
      </c>
      <c r="G10" s="17">
        <v>89</v>
      </c>
      <c r="H10" s="17">
        <v>7</v>
      </c>
      <c r="I10" s="17">
        <v>12</v>
      </c>
      <c r="J10" s="17">
        <v>6</v>
      </c>
      <c r="K10" s="17">
        <v>0</v>
      </c>
      <c r="L10" s="17">
        <v>18</v>
      </c>
      <c r="M10" s="17">
        <v>22</v>
      </c>
      <c r="N10" s="17">
        <v>28</v>
      </c>
      <c r="O10" s="17">
        <v>95</v>
      </c>
      <c r="P10" s="17">
        <v>17</v>
      </c>
      <c r="Q10" s="17">
        <v>24</v>
      </c>
      <c r="R10" s="5"/>
    </row>
    <row r="11" spans="1:18" ht="11.25" customHeight="1">
      <c r="A11" s="16" t="s">
        <v>33</v>
      </c>
      <c r="B11" s="17">
        <v>9</v>
      </c>
      <c r="C11" s="17">
        <v>0</v>
      </c>
      <c r="D11" s="17">
        <v>9</v>
      </c>
      <c r="E11" s="17">
        <v>7</v>
      </c>
      <c r="F11" s="17">
        <v>2</v>
      </c>
      <c r="G11" s="17">
        <v>117</v>
      </c>
      <c r="H11" s="17">
        <v>19</v>
      </c>
      <c r="I11" s="17">
        <v>14</v>
      </c>
      <c r="J11" s="17">
        <v>7</v>
      </c>
      <c r="K11" s="17">
        <v>0</v>
      </c>
      <c r="L11" s="17">
        <v>11</v>
      </c>
      <c r="M11" s="17">
        <v>13</v>
      </c>
      <c r="N11" s="17">
        <v>24</v>
      </c>
      <c r="O11" s="17">
        <v>80</v>
      </c>
      <c r="P11" s="17">
        <v>19</v>
      </c>
      <c r="Q11" s="17">
        <v>21</v>
      </c>
      <c r="R11" s="5"/>
    </row>
    <row r="12" spans="1:18" ht="12" customHeight="1">
      <c r="A12" s="16" t="s">
        <v>34</v>
      </c>
      <c r="B12" s="17">
        <v>16</v>
      </c>
      <c r="C12" s="17">
        <v>1</v>
      </c>
      <c r="D12" s="17">
        <v>5</v>
      </c>
      <c r="E12" s="17">
        <v>6</v>
      </c>
      <c r="F12" s="17">
        <v>3</v>
      </c>
      <c r="G12" s="17">
        <v>83</v>
      </c>
      <c r="H12" s="20">
        <v>28</v>
      </c>
      <c r="I12" s="17">
        <v>11</v>
      </c>
      <c r="J12" s="17">
        <v>15</v>
      </c>
      <c r="K12" s="17">
        <v>0</v>
      </c>
      <c r="L12" s="17">
        <v>28</v>
      </c>
      <c r="M12" s="17">
        <v>36</v>
      </c>
      <c r="N12" s="17">
        <v>14</v>
      </c>
      <c r="O12" s="17">
        <v>99</v>
      </c>
      <c r="P12" s="17">
        <v>13</v>
      </c>
      <c r="Q12" s="17">
        <v>18</v>
      </c>
      <c r="R12" s="5"/>
    </row>
    <row r="13" spans="1:18" ht="12" customHeight="1">
      <c r="A13" s="18" t="s">
        <v>30</v>
      </c>
      <c r="B13" s="34">
        <v>56</v>
      </c>
      <c r="C13" s="35"/>
      <c r="D13" s="36"/>
      <c r="E13" s="19">
        <v>25</v>
      </c>
      <c r="F13" s="34">
        <v>454</v>
      </c>
      <c r="G13" s="35"/>
      <c r="H13" s="36"/>
      <c r="I13" s="19">
        <v>56</v>
      </c>
      <c r="J13" s="34">
        <v>104</v>
      </c>
      <c r="K13" s="35"/>
      <c r="L13" s="36"/>
      <c r="M13" s="19">
        <v>86</v>
      </c>
      <c r="N13" s="34">
        <v>519</v>
      </c>
      <c r="O13" s="35"/>
      <c r="P13" s="36"/>
      <c r="Q13" s="19">
        <v>78</v>
      </c>
      <c r="R13" s="5"/>
    </row>
    <row r="14" spans="1:18" ht="11.25" customHeight="1">
      <c r="A14" s="16" t="s">
        <v>35</v>
      </c>
      <c r="B14" s="17">
        <v>16</v>
      </c>
      <c r="C14" s="17">
        <v>1</v>
      </c>
      <c r="D14" s="17">
        <v>4</v>
      </c>
      <c r="E14" s="17">
        <v>9</v>
      </c>
      <c r="F14" s="17">
        <v>2</v>
      </c>
      <c r="G14" s="17">
        <v>96</v>
      </c>
      <c r="H14" s="20">
        <v>39</v>
      </c>
      <c r="I14" s="17">
        <v>19</v>
      </c>
      <c r="J14" s="17">
        <v>8</v>
      </c>
      <c r="K14" s="17">
        <v>1</v>
      </c>
      <c r="L14" s="17">
        <v>15</v>
      </c>
      <c r="M14" s="17">
        <v>20</v>
      </c>
      <c r="N14" s="17">
        <v>28</v>
      </c>
      <c r="O14" s="17">
        <v>102</v>
      </c>
      <c r="P14" s="17">
        <v>10</v>
      </c>
      <c r="Q14" s="17">
        <v>16</v>
      </c>
      <c r="R14" s="5"/>
    </row>
    <row r="15" spans="1:18" ht="11.25" customHeight="1">
      <c r="A15" s="16" t="s">
        <v>36</v>
      </c>
      <c r="B15" s="17">
        <v>8</v>
      </c>
      <c r="C15" s="17">
        <v>0</v>
      </c>
      <c r="D15" s="17">
        <v>2</v>
      </c>
      <c r="E15" s="17">
        <v>5</v>
      </c>
      <c r="F15" s="17">
        <v>7</v>
      </c>
      <c r="G15" s="17">
        <v>105</v>
      </c>
      <c r="H15" s="17">
        <v>18</v>
      </c>
      <c r="I15" s="17">
        <v>17</v>
      </c>
      <c r="J15" s="17">
        <v>10</v>
      </c>
      <c r="K15" s="17">
        <v>4</v>
      </c>
      <c r="L15" s="17">
        <v>19</v>
      </c>
      <c r="M15" s="17">
        <v>28</v>
      </c>
      <c r="N15" s="17">
        <v>27</v>
      </c>
      <c r="O15" s="17">
        <v>74</v>
      </c>
      <c r="P15" s="17">
        <v>10</v>
      </c>
      <c r="Q15" s="17">
        <v>24</v>
      </c>
      <c r="R15" s="5"/>
    </row>
    <row r="16" spans="1:18" ht="12" customHeight="1">
      <c r="A16" s="16" t="s">
        <v>37</v>
      </c>
      <c r="B16" s="17">
        <v>5</v>
      </c>
      <c r="C16" s="17">
        <v>0</v>
      </c>
      <c r="D16" s="17">
        <v>0</v>
      </c>
      <c r="E16" s="17">
        <v>4</v>
      </c>
      <c r="F16" s="17">
        <v>1</v>
      </c>
      <c r="G16" s="17">
        <v>132</v>
      </c>
      <c r="H16" s="20">
        <v>15</v>
      </c>
      <c r="I16" s="17">
        <v>13</v>
      </c>
      <c r="J16" s="17">
        <v>6</v>
      </c>
      <c r="K16" s="17">
        <v>0</v>
      </c>
      <c r="L16" s="17">
        <v>23</v>
      </c>
      <c r="M16" s="17">
        <v>23</v>
      </c>
      <c r="N16" s="17">
        <v>18</v>
      </c>
      <c r="O16" s="17">
        <v>73</v>
      </c>
      <c r="P16" s="17">
        <v>18</v>
      </c>
      <c r="Q16" s="17">
        <v>35</v>
      </c>
      <c r="R16" s="5"/>
    </row>
    <row r="17" spans="1:18" ht="11.25" customHeight="1">
      <c r="A17" s="16" t="s">
        <v>38</v>
      </c>
      <c r="B17" s="17">
        <v>22</v>
      </c>
      <c r="C17" s="17">
        <v>1</v>
      </c>
      <c r="D17" s="17">
        <v>3</v>
      </c>
      <c r="E17" s="17">
        <v>7</v>
      </c>
      <c r="F17" s="17">
        <v>6</v>
      </c>
      <c r="G17" s="17">
        <v>139</v>
      </c>
      <c r="H17" s="17">
        <v>8</v>
      </c>
      <c r="I17" s="17">
        <v>11</v>
      </c>
      <c r="J17" s="17">
        <v>5</v>
      </c>
      <c r="K17" s="17">
        <v>1</v>
      </c>
      <c r="L17" s="17">
        <v>15</v>
      </c>
      <c r="M17" s="17">
        <v>17</v>
      </c>
      <c r="N17" s="17">
        <v>18</v>
      </c>
      <c r="O17" s="17">
        <v>77</v>
      </c>
      <c r="P17" s="17">
        <v>15</v>
      </c>
      <c r="Q17" s="17">
        <v>28</v>
      </c>
      <c r="R17" s="5"/>
    </row>
    <row r="18" spans="1:18" ht="12" customHeight="1">
      <c r="A18" s="18" t="s">
        <v>30</v>
      </c>
      <c r="B18" s="34">
        <v>62</v>
      </c>
      <c r="C18" s="35"/>
      <c r="D18" s="36"/>
      <c r="E18" s="19">
        <v>25</v>
      </c>
      <c r="F18" s="34">
        <v>568</v>
      </c>
      <c r="G18" s="35"/>
      <c r="H18" s="36"/>
      <c r="I18" s="19">
        <v>60</v>
      </c>
      <c r="J18" s="34">
        <v>107</v>
      </c>
      <c r="K18" s="35"/>
      <c r="L18" s="36"/>
      <c r="M18" s="19">
        <v>88</v>
      </c>
      <c r="N18" s="34">
        <v>470</v>
      </c>
      <c r="O18" s="35"/>
      <c r="P18" s="36"/>
      <c r="Q18" s="19">
        <v>103</v>
      </c>
      <c r="R18" s="5"/>
    </row>
    <row r="19" spans="1:18" ht="12" customHeight="1">
      <c r="A19" s="16" t="s">
        <v>39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5"/>
    </row>
    <row r="20" spans="1:18" ht="11.25" customHeight="1">
      <c r="A20" s="16" t="s">
        <v>40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5"/>
    </row>
    <row r="21" spans="1:18" ht="11.25" customHeight="1">
      <c r="A21" s="16" t="s">
        <v>41</v>
      </c>
      <c r="B21" s="17">
        <v>10</v>
      </c>
      <c r="C21" s="17">
        <v>1</v>
      </c>
      <c r="D21" s="17">
        <v>5</v>
      </c>
      <c r="E21" s="17">
        <v>4</v>
      </c>
      <c r="F21" s="17">
        <v>6</v>
      </c>
      <c r="G21" s="17">
        <v>84</v>
      </c>
      <c r="H21" s="17">
        <v>8</v>
      </c>
      <c r="I21" s="17">
        <v>15</v>
      </c>
      <c r="J21" s="17">
        <v>20</v>
      </c>
      <c r="K21" s="17">
        <v>1</v>
      </c>
      <c r="L21" s="17">
        <v>22</v>
      </c>
      <c r="M21" s="17">
        <v>5</v>
      </c>
      <c r="N21" s="17">
        <v>20</v>
      </c>
      <c r="O21" s="17">
        <v>75</v>
      </c>
      <c r="P21" s="17">
        <v>9</v>
      </c>
      <c r="Q21" s="17">
        <v>25</v>
      </c>
      <c r="R21" s="5"/>
    </row>
    <row r="22" spans="1:18" ht="11.25" customHeight="1">
      <c r="A22" s="16" t="s">
        <v>42</v>
      </c>
      <c r="B22" s="17">
        <v>12</v>
      </c>
      <c r="C22" s="17">
        <v>0</v>
      </c>
      <c r="D22" s="17">
        <v>8</v>
      </c>
      <c r="E22" s="17">
        <v>7</v>
      </c>
      <c r="F22" s="17">
        <v>7</v>
      </c>
      <c r="G22" s="17">
        <v>94</v>
      </c>
      <c r="H22" s="17">
        <v>9</v>
      </c>
      <c r="I22" s="17">
        <v>20</v>
      </c>
      <c r="J22" s="17">
        <v>12</v>
      </c>
      <c r="K22" s="17">
        <v>1</v>
      </c>
      <c r="L22" s="17">
        <v>13</v>
      </c>
      <c r="M22" s="17">
        <v>7</v>
      </c>
      <c r="N22" s="17">
        <v>19</v>
      </c>
      <c r="O22" s="17">
        <v>92</v>
      </c>
      <c r="P22" s="17">
        <v>12</v>
      </c>
      <c r="Q22" s="17">
        <v>34</v>
      </c>
      <c r="R22" s="5"/>
    </row>
    <row r="23" spans="1:18" ht="12" customHeight="1">
      <c r="A23" s="18" t="s">
        <v>30</v>
      </c>
      <c r="B23" s="34">
        <v>36</v>
      </c>
      <c r="C23" s="35"/>
      <c r="D23" s="36"/>
      <c r="E23" s="19">
        <v>11</v>
      </c>
      <c r="F23" s="34">
        <v>208</v>
      </c>
      <c r="G23" s="35"/>
      <c r="H23" s="36"/>
      <c r="I23" s="19">
        <v>35</v>
      </c>
      <c r="J23" s="34">
        <v>69</v>
      </c>
      <c r="K23" s="35"/>
      <c r="L23" s="36"/>
      <c r="M23" s="19">
        <v>12</v>
      </c>
      <c r="N23" s="34">
        <v>227</v>
      </c>
      <c r="O23" s="35"/>
      <c r="P23" s="36"/>
      <c r="Q23" s="19">
        <v>59</v>
      </c>
      <c r="R23" s="5"/>
    </row>
    <row r="24" spans="1:18" ht="11.25" customHeight="1">
      <c r="A24" s="16" t="s">
        <v>43</v>
      </c>
      <c r="B24" s="17">
        <v>7</v>
      </c>
      <c r="C24" s="17">
        <v>0</v>
      </c>
      <c r="D24" s="17">
        <v>2</v>
      </c>
      <c r="E24" s="17">
        <v>6</v>
      </c>
      <c r="F24" s="17">
        <v>5</v>
      </c>
      <c r="G24" s="17">
        <v>107</v>
      </c>
      <c r="H24" s="17">
        <v>13</v>
      </c>
      <c r="I24" s="17">
        <v>12</v>
      </c>
      <c r="J24" s="17">
        <v>29</v>
      </c>
      <c r="K24" s="17">
        <v>0</v>
      </c>
      <c r="L24" s="17">
        <v>20</v>
      </c>
      <c r="M24" s="17">
        <v>4</v>
      </c>
      <c r="N24" s="17">
        <v>26</v>
      </c>
      <c r="O24" s="17">
        <v>102</v>
      </c>
      <c r="P24" s="17">
        <v>5</v>
      </c>
      <c r="Q24" s="17">
        <v>31</v>
      </c>
      <c r="R24" s="5"/>
    </row>
    <row r="25" spans="1:18" ht="11.25" customHeight="1">
      <c r="A25" s="16" t="s">
        <v>44</v>
      </c>
      <c r="B25" s="17">
        <v>5</v>
      </c>
      <c r="C25" s="17">
        <v>0</v>
      </c>
      <c r="D25" s="17">
        <v>7</v>
      </c>
      <c r="E25" s="17">
        <v>4</v>
      </c>
      <c r="F25" s="17">
        <v>3</v>
      </c>
      <c r="G25" s="17">
        <v>113</v>
      </c>
      <c r="H25" s="17">
        <v>14</v>
      </c>
      <c r="I25" s="17">
        <v>19</v>
      </c>
      <c r="J25" s="17">
        <v>16</v>
      </c>
      <c r="K25" s="17">
        <v>1</v>
      </c>
      <c r="L25" s="17">
        <v>18</v>
      </c>
      <c r="M25" s="17">
        <v>6</v>
      </c>
      <c r="N25" s="17">
        <v>16</v>
      </c>
      <c r="O25" s="17">
        <v>93</v>
      </c>
      <c r="P25" s="17">
        <v>10</v>
      </c>
      <c r="Q25" s="17">
        <v>33</v>
      </c>
      <c r="R25" s="5"/>
    </row>
    <row r="26" spans="1:18" ht="12" customHeight="1">
      <c r="A26" s="16" t="s">
        <v>45</v>
      </c>
      <c r="B26" s="17">
        <v>16</v>
      </c>
      <c r="C26" s="17">
        <v>1</v>
      </c>
      <c r="D26" s="17">
        <v>17</v>
      </c>
      <c r="E26" s="17">
        <v>6</v>
      </c>
      <c r="F26" s="17">
        <v>4</v>
      </c>
      <c r="G26" s="17">
        <v>106</v>
      </c>
      <c r="H26" s="17">
        <v>12</v>
      </c>
      <c r="I26" s="17">
        <v>17</v>
      </c>
      <c r="J26" s="17">
        <v>18</v>
      </c>
      <c r="K26" s="17">
        <v>0</v>
      </c>
      <c r="L26" s="17">
        <v>15</v>
      </c>
      <c r="M26" s="17">
        <v>3</v>
      </c>
      <c r="N26" s="17">
        <v>17</v>
      </c>
      <c r="O26" s="17">
        <v>111</v>
      </c>
      <c r="P26" s="17">
        <v>6</v>
      </c>
      <c r="Q26" s="17">
        <v>24</v>
      </c>
      <c r="R26" s="5"/>
    </row>
    <row r="27" spans="1:18" ht="11.25" customHeight="1">
      <c r="A27" s="16" t="s">
        <v>46</v>
      </c>
      <c r="B27" s="17">
        <v>21</v>
      </c>
      <c r="C27" s="17">
        <v>0</v>
      </c>
      <c r="D27" s="17">
        <v>10</v>
      </c>
      <c r="E27" s="17">
        <v>4</v>
      </c>
      <c r="F27" s="17">
        <v>3</v>
      </c>
      <c r="G27" s="17">
        <v>102</v>
      </c>
      <c r="H27" s="17">
        <v>8</v>
      </c>
      <c r="I27" s="17">
        <v>12</v>
      </c>
      <c r="J27" s="17">
        <v>26</v>
      </c>
      <c r="K27" s="17">
        <v>0</v>
      </c>
      <c r="L27" s="17">
        <v>22</v>
      </c>
      <c r="M27" s="17">
        <v>6</v>
      </c>
      <c r="N27" s="17">
        <v>19</v>
      </c>
      <c r="O27" s="17">
        <v>119</v>
      </c>
      <c r="P27" s="17">
        <v>5</v>
      </c>
      <c r="Q27" s="17">
        <v>43</v>
      </c>
      <c r="R27" s="5"/>
    </row>
    <row r="28" spans="1:18" ht="12" customHeight="1">
      <c r="A28" s="18" t="s">
        <v>30</v>
      </c>
      <c r="B28" s="34">
        <v>86</v>
      </c>
      <c r="C28" s="35"/>
      <c r="D28" s="36"/>
      <c r="E28" s="19">
        <v>20</v>
      </c>
      <c r="F28" s="34">
        <v>490</v>
      </c>
      <c r="G28" s="35"/>
      <c r="H28" s="36"/>
      <c r="I28" s="19">
        <v>60</v>
      </c>
      <c r="J28" s="34">
        <v>165</v>
      </c>
      <c r="K28" s="35"/>
      <c r="L28" s="36"/>
      <c r="M28" s="19">
        <v>19</v>
      </c>
      <c r="N28" s="34">
        <v>529</v>
      </c>
      <c r="O28" s="35"/>
      <c r="P28" s="36"/>
      <c r="Q28" s="19">
        <v>131</v>
      </c>
      <c r="R28" s="5"/>
    </row>
    <row r="29" spans="1:18" ht="11.25" customHeight="1">
      <c r="A29" s="16" t="s">
        <v>47</v>
      </c>
      <c r="B29" s="17">
        <v>10</v>
      </c>
      <c r="C29" s="17">
        <v>0</v>
      </c>
      <c r="D29" s="17">
        <v>3</v>
      </c>
      <c r="E29" s="17">
        <v>8</v>
      </c>
      <c r="F29" s="17">
        <v>6</v>
      </c>
      <c r="G29" s="17">
        <v>97</v>
      </c>
      <c r="H29" s="17">
        <v>9</v>
      </c>
      <c r="I29" s="17">
        <v>18</v>
      </c>
      <c r="J29" s="17">
        <v>25</v>
      </c>
      <c r="K29" s="17">
        <v>0</v>
      </c>
      <c r="L29" s="17">
        <v>31</v>
      </c>
      <c r="M29" s="17">
        <v>8</v>
      </c>
      <c r="N29" s="17">
        <v>29</v>
      </c>
      <c r="O29" s="17">
        <v>122</v>
      </c>
      <c r="P29" s="17">
        <v>4</v>
      </c>
      <c r="Q29" s="17">
        <v>36</v>
      </c>
      <c r="R29" s="5"/>
    </row>
    <row r="30" spans="1:18" ht="12" customHeight="1">
      <c r="A30" s="16" t="s">
        <v>48</v>
      </c>
      <c r="B30" s="17">
        <v>10</v>
      </c>
      <c r="C30" s="17">
        <v>2</v>
      </c>
      <c r="D30" s="17">
        <v>3</v>
      </c>
      <c r="E30" s="17">
        <v>7</v>
      </c>
      <c r="F30" s="17">
        <v>5</v>
      </c>
      <c r="G30" s="17">
        <v>86</v>
      </c>
      <c r="H30" s="17">
        <v>10</v>
      </c>
      <c r="I30" s="17">
        <v>13</v>
      </c>
      <c r="J30" s="17">
        <v>17</v>
      </c>
      <c r="K30" s="17">
        <v>0</v>
      </c>
      <c r="L30" s="17">
        <v>26</v>
      </c>
      <c r="M30" s="17">
        <v>5</v>
      </c>
      <c r="N30" s="17">
        <v>19</v>
      </c>
      <c r="O30" s="17">
        <v>127</v>
      </c>
      <c r="P30" s="17">
        <v>2</v>
      </c>
      <c r="Q30" s="17">
        <v>24</v>
      </c>
      <c r="R30" s="5"/>
    </row>
    <row r="31" spans="1:18" ht="11.25" customHeight="1">
      <c r="A31" s="16" t="s">
        <v>49</v>
      </c>
      <c r="B31" s="17">
        <v>16</v>
      </c>
      <c r="C31" s="17">
        <v>0</v>
      </c>
      <c r="D31" s="17">
        <v>3</v>
      </c>
      <c r="E31" s="17">
        <v>4</v>
      </c>
      <c r="F31" s="17">
        <v>3</v>
      </c>
      <c r="G31" s="17">
        <v>91</v>
      </c>
      <c r="H31" s="17">
        <v>4</v>
      </c>
      <c r="I31" s="17">
        <v>5</v>
      </c>
      <c r="J31" s="17">
        <v>9</v>
      </c>
      <c r="K31" s="17">
        <v>0</v>
      </c>
      <c r="L31" s="17">
        <v>12</v>
      </c>
      <c r="M31" s="17">
        <v>4</v>
      </c>
      <c r="N31" s="17">
        <v>12</v>
      </c>
      <c r="O31" s="17">
        <v>130</v>
      </c>
      <c r="P31" s="17">
        <v>6</v>
      </c>
      <c r="Q31" s="17">
        <v>21</v>
      </c>
      <c r="R31" s="5"/>
    </row>
    <row r="32" spans="1:18" ht="11.25" customHeight="1">
      <c r="A32" s="16" t="s">
        <v>50</v>
      </c>
      <c r="B32" s="17">
        <v>10</v>
      </c>
      <c r="C32" s="17">
        <v>1</v>
      </c>
      <c r="D32" s="17">
        <v>1</v>
      </c>
      <c r="E32" s="17">
        <v>6</v>
      </c>
      <c r="F32" s="17">
        <v>4</v>
      </c>
      <c r="G32" s="17">
        <v>84</v>
      </c>
      <c r="H32" s="17">
        <v>6</v>
      </c>
      <c r="I32" s="17">
        <v>8</v>
      </c>
      <c r="J32" s="17">
        <v>20</v>
      </c>
      <c r="K32" s="17">
        <v>0</v>
      </c>
      <c r="L32" s="17">
        <v>25</v>
      </c>
      <c r="M32" s="17">
        <v>8</v>
      </c>
      <c r="N32" s="17">
        <v>18</v>
      </c>
      <c r="O32" s="17">
        <v>117</v>
      </c>
      <c r="P32" s="17">
        <v>0</v>
      </c>
      <c r="Q32" s="17">
        <v>26</v>
      </c>
      <c r="R32" s="5"/>
    </row>
    <row r="33" spans="1:18" ht="12" customHeight="1">
      <c r="A33" s="18" t="s">
        <v>30</v>
      </c>
      <c r="B33" s="34">
        <v>59</v>
      </c>
      <c r="C33" s="35"/>
      <c r="D33" s="36"/>
      <c r="E33" s="19">
        <v>25</v>
      </c>
      <c r="F33" s="34">
        <v>405</v>
      </c>
      <c r="G33" s="35"/>
      <c r="H33" s="36"/>
      <c r="I33" s="19">
        <v>44</v>
      </c>
      <c r="J33" s="34">
        <v>165</v>
      </c>
      <c r="K33" s="35"/>
      <c r="L33" s="36"/>
      <c r="M33" s="19">
        <v>25</v>
      </c>
      <c r="N33" s="34">
        <v>586</v>
      </c>
      <c r="O33" s="35"/>
      <c r="P33" s="36"/>
      <c r="Q33" s="19">
        <v>107</v>
      </c>
      <c r="R33" s="5"/>
    </row>
    <row r="34" spans="1:18" ht="11.25" customHeight="1">
      <c r="A34" s="16" t="s">
        <v>51</v>
      </c>
      <c r="B34" s="17">
        <v>4</v>
      </c>
      <c r="C34" s="17">
        <v>1</v>
      </c>
      <c r="D34" s="17">
        <v>5</v>
      </c>
      <c r="E34" s="17">
        <v>3</v>
      </c>
      <c r="F34" s="17">
        <v>2</v>
      </c>
      <c r="G34" s="17">
        <v>93</v>
      </c>
      <c r="H34" s="17">
        <v>7</v>
      </c>
      <c r="I34" s="17">
        <v>11</v>
      </c>
      <c r="J34" s="17">
        <v>23</v>
      </c>
      <c r="K34" s="17">
        <v>0</v>
      </c>
      <c r="L34" s="17">
        <v>18</v>
      </c>
      <c r="M34" s="17">
        <v>3</v>
      </c>
      <c r="N34" s="17">
        <v>12</v>
      </c>
      <c r="O34" s="17">
        <v>104</v>
      </c>
      <c r="P34" s="17">
        <v>1</v>
      </c>
      <c r="Q34" s="17">
        <v>12</v>
      </c>
      <c r="R34" s="5"/>
    </row>
    <row r="35" spans="1:18" ht="11.25" customHeight="1">
      <c r="A35" s="16" t="s">
        <v>52</v>
      </c>
      <c r="B35" s="17">
        <v>6</v>
      </c>
      <c r="C35" s="17">
        <v>0</v>
      </c>
      <c r="D35" s="17">
        <v>8</v>
      </c>
      <c r="E35" s="17">
        <v>2</v>
      </c>
      <c r="F35" s="17">
        <v>5</v>
      </c>
      <c r="G35" s="17">
        <v>97</v>
      </c>
      <c r="H35" s="17">
        <v>15</v>
      </c>
      <c r="I35" s="17">
        <v>5</v>
      </c>
      <c r="J35" s="17">
        <v>8</v>
      </c>
      <c r="K35" s="17">
        <v>0</v>
      </c>
      <c r="L35" s="17">
        <v>26</v>
      </c>
      <c r="M35" s="17">
        <v>4</v>
      </c>
      <c r="N35" s="17">
        <v>15</v>
      </c>
      <c r="O35" s="17">
        <v>91</v>
      </c>
      <c r="P35" s="17">
        <v>4</v>
      </c>
      <c r="Q35" s="17">
        <v>13</v>
      </c>
      <c r="R35" s="5"/>
    </row>
    <row r="36" spans="1:18" ht="11.25" customHeight="1">
      <c r="A36" s="16" t="s">
        <v>53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5"/>
    </row>
    <row r="37" spans="1:18" ht="12" customHeight="1">
      <c r="A37" s="16" t="s">
        <v>54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5"/>
    </row>
    <row r="38" spans="1:18" ht="12" customHeight="1">
      <c r="A38" s="18" t="s">
        <v>30</v>
      </c>
      <c r="B38" s="34">
        <v>24</v>
      </c>
      <c r="C38" s="35"/>
      <c r="D38" s="36"/>
      <c r="E38" s="19">
        <v>5</v>
      </c>
      <c r="F38" s="34">
        <v>219</v>
      </c>
      <c r="G38" s="35"/>
      <c r="H38" s="36"/>
      <c r="I38" s="19">
        <v>16</v>
      </c>
      <c r="J38" s="34">
        <v>75</v>
      </c>
      <c r="K38" s="35"/>
      <c r="L38" s="36"/>
      <c r="M38" s="19">
        <v>7</v>
      </c>
      <c r="N38" s="34">
        <v>227</v>
      </c>
      <c r="O38" s="35"/>
      <c r="P38" s="36"/>
      <c r="Q38" s="19">
        <v>25</v>
      </c>
      <c r="R38" s="5"/>
    </row>
    <row r="39" spans="1:18">
      <c r="B39" s="6">
        <f>SUM(C4:C7,C9:C12,C14:C17,C19:C22,C24:C27,C29:C32,C34:C37)</f>
        <v>12</v>
      </c>
      <c r="C39" s="6">
        <f>SUM(B3,B8,B13,B18,B23,B28,B33,B38)</f>
        <v>347</v>
      </c>
      <c r="E39" s="6">
        <f>SUM(E3,E8,E13,E18,E23,E28,E33,E38)</f>
        <v>126</v>
      </c>
      <c r="G39" s="6">
        <f>SUM(F3,F8,F13,F18,F23,F28,F33,F38)</f>
        <v>2788</v>
      </c>
      <c r="H39" s="6">
        <f>SUM(H4:H7,H9:H12,H14:H17,H19:H22,H24:H27,H29:H32,H34:H37)</f>
        <v>300</v>
      </c>
      <c r="I39" s="6">
        <f>SUM(I3,I8,I13,I18,I23,I28,I33,I38)</f>
        <v>336</v>
      </c>
      <c r="K39" s="6">
        <f>SUM(J3,J8,J13,J18,J23,J28,J33,J38)</f>
        <v>757</v>
      </c>
      <c r="M39" s="6">
        <f>SUM(M3,M8,M13,M18,M23,M28,M33,M38)</f>
        <v>298</v>
      </c>
      <c r="N39" s="6">
        <f>SUM(N4:N7,N9:N12,N14:N17,N19:N22,N24:N27,N29:N32,N34:N37)</f>
        <v>482</v>
      </c>
      <c r="O39" s="6">
        <f>SUM(N3,N8,N13,N18,N23,N28,N33,N38)</f>
        <v>3025</v>
      </c>
      <c r="Q39" s="6">
        <f>SUM(Q3,Q8,Q13,Q18,Q23,Q28,Q33,Q38)</f>
        <v>566</v>
      </c>
    </row>
    <row r="40" spans="1:18">
      <c r="B40" s="3" t="s">
        <v>55</v>
      </c>
      <c r="C40" s="11">
        <f>E39/C39</f>
        <v>0.36311239193083572</v>
      </c>
      <c r="G40" s="11">
        <f>I39/G39</f>
        <v>0.12051649928263988</v>
      </c>
      <c r="H40" s="3" t="s">
        <v>56</v>
      </c>
      <c r="K40" s="11">
        <f>M39/K39</f>
        <v>0.39365918097754293</v>
      </c>
      <c r="N40" s="3" t="s">
        <v>57</v>
      </c>
      <c r="O40" s="11">
        <f>Q39/O39</f>
        <v>0.18710743801652893</v>
      </c>
    </row>
    <row r="41" spans="1:18">
      <c r="A41" s="8" t="s">
        <v>58</v>
      </c>
      <c r="B41" s="8"/>
      <c r="C41" s="8"/>
      <c r="D41" s="9">
        <f>B39+H39+N39</f>
        <v>794</v>
      </c>
      <c r="E41" s="7">
        <f>SUM(B39*C40,H39*G40,N39*O40)/D41</f>
        <v>0.16460715820142185</v>
      </c>
    </row>
    <row r="42" spans="1:18">
      <c r="A42" s="8" t="s">
        <v>59</v>
      </c>
      <c r="B42" s="8"/>
      <c r="C42" s="8"/>
      <c r="D42" s="9">
        <f>K39</f>
        <v>757</v>
      </c>
      <c r="E42" s="10">
        <f>K40</f>
        <v>0.39365918097754293</v>
      </c>
    </row>
    <row r="43" spans="1:18">
      <c r="E43" s="26">
        <f>AVERAGE(E41:E42)</f>
        <v>0.27913316958948242</v>
      </c>
    </row>
  </sheetData>
  <mergeCells count="33">
    <mergeCell ref="B8:D8"/>
    <mergeCell ref="F8:H8"/>
    <mergeCell ref="J8:L8"/>
    <mergeCell ref="N8:P8"/>
    <mergeCell ref="A1:R1"/>
    <mergeCell ref="B2:E2"/>
    <mergeCell ref="F2:I2"/>
    <mergeCell ref="J2:M2"/>
    <mergeCell ref="N2:Q2"/>
    <mergeCell ref="B13:D13"/>
    <mergeCell ref="F13:H13"/>
    <mergeCell ref="J13:L13"/>
    <mergeCell ref="N13:P13"/>
    <mergeCell ref="B18:D18"/>
    <mergeCell ref="F18:H18"/>
    <mergeCell ref="J18:L18"/>
    <mergeCell ref="N18:P18"/>
    <mergeCell ref="B23:D23"/>
    <mergeCell ref="F23:H23"/>
    <mergeCell ref="J23:L23"/>
    <mergeCell ref="N23:P23"/>
    <mergeCell ref="B28:D28"/>
    <mergeCell ref="F28:H28"/>
    <mergeCell ref="J28:L28"/>
    <mergeCell ref="N28:P28"/>
    <mergeCell ref="B33:D33"/>
    <mergeCell ref="F33:H33"/>
    <mergeCell ref="J33:L33"/>
    <mergeCell ref="N33:P33"/>
    <mergeCell ref="B38:D38"/>
    <mergeCell ref="F38:H38"/>
    <mergeCell ref="J38:L38"/>
    <mergeCell ref="N38:P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3"/>
  <sheetViews>
    <sheetView topLeftCell="A4" workbookViewId="0">
      <selection activeCell="E44" sqref="E44"/>
    </sheetView>
  </sheetViews>
  <sheetFormatPr defaultRowHeight="12.75"/>
  <cols>
    <col min="1" max="12" width="8" style="3" customWidth="1"/>
    <col min="13" max="13" width="9" style="3" customWidth="1"/>
    <col min="14" max="17" width="8" style="3" customWidth="1"/>
    <col min="18" max="18" width="1.85546875" style="3" customWidth="1"/>
    <col min="19" max="16384" width="9.140625" style="3"/>
  </cols>
  <sheetData>
    <row r="1" spans="1:18" ht="59.25" customHeight="1">
      <c r="A1" s="45" t="s">
        <v>60</v>
      </c>
      <c r="B1" s="46"/>
      <c r="C1" s="46"/>
      <c r="D1" s="46"/>
      <c r="E1" s="46"/>
      <c r="F1" s="46"/>
      <c r="G1" s="46"/>
      <c r="H1" s="46"/>
      <c r="I1" s="46"/>
      <c r="J1" s="46"/>
      <c r="K1" s="47" t="s">
        <v>61</v>
      </c>
      <c r="L1" s="47"/>
      <c r="M1" s="47"/>
      <c r="N1" s="47"/>
      <c r="O1" s="47"/>
      <c r="P1" s="47"/>
      <c r="Q1" s="47"/>
      <c r="R1" s="47"/>
    </row>
    <row r="2" spans="1:18" ht="11.25" customHeight="1">
      <c r="A2" s="21"/>
      <c r="B2" s="39" t="s">
        <v>62</v>
      </c>
      <c r="C2" s="40"/>
      <c r="D2" s="40"/>
      <c r="E2" s="41"/>
      <c r="F2" s="39" t="s">
        <v>63</v>
      </c>
      <c r="G2" s="40"/>
      <c r="H2" s="40"/>
      <c r="I2" s="41"/>
      <c r="J2" s="39" t="s">
        <v>64</v>
      </c>
      <c r="K2" s="40"/>
      <c r="L2" s="40"/>
      <c r="M2" s="41"/>
      <c r="N2" s="39" t="s">
        <v>65</v>
      </c>
      <c r="O2" s="40"/>
      <c r="P2" s="40"/>
      <c r="Q2" s="41"/>
    </row>
    <row r="3" spans="1:18" ht="19.7" customHeight="1">
      <c r="A3" s="13" t="s">
        <v>21</v>
      </c>
      <c r="B3" s="14" t="s">
        <v>22</v>
      </c>
      <c r="C3" s="14" t="s">
        <v>23</v>
      </c>
      <c r="D3" s="15" t="s">
        <v>24</v>
      </c>
      <c r="E3" s="14" t="s">
        <v>25</v>
      </c>
      <c r="F3" s="14" t="s">
        <v>22</v>
      </c>
      <c r="G3" s="14" t="s">
        <v>23</v>
      </c>
      <c r="H3" s="14" t="s">
        <v>24</v>
      </c>
      <c r="I3" s="14" t="s">
        <v>25</v>
      </c>
      <c r="J3" s="14" t="s">
        <v>22</v>
      </c>
      <c r="K3" s="14" t="s">
        <v>23</v>
      </c>
      <c r="L3" s="14" t="s">
        <v>24</v>
      </c>
      <c r="M3" s="14" t="s">
        <v>25</v>
      </c>
      <c r="N3" s="14" t="s">
        <v>22</v>
      </c>
      <c r="O3" s="14" t="s">
        <v>23</v>
      </c>
      <c r="P3" s="14" t="s">
        <v>24</v>
      </c>
      <c r="Q3" s="14" t="s">
        <v>25</v>
      </c>
    </row>
    <row r="4" spans="1:18" ht="11.25" customHeight="1">
      <c r="A4" s="16" t="s">
        <v>66</v>
      </c>
      <c r="B4" s="17">
        <v>19</v>
      </c>
      <c r="C4" s="17">
        <v>1</v>
      </c>
      <c r="D4" s="17">
        <v>9</v>
      </c>
      <c r="E4" s="17">
        <v>15</v>
      </c>
      <c r="F4" s="17">
        <v>13</v>
      </c>
      <c r="G4" s="17">
        <v>54</v>
      </c>
      <c r="H4" s="17">
        <v>0</v>
      </c>
      <c r="I4" s="17">
        <v>15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21</v>
      </c>
      <c r="P4" s="17">
        <v>12</v>
      </c>
      <c r="Q4" s="17">
        <v>12</v>
      </c>
    </row>
    <row r="5" spans="1:18" ht="11.25" customHeight="1">
      <c r="A5" s="16" t="s">
        <v>67</v>
      </c>
      <c r="B5" s="17">
        <v>22</v>
      </c>
      <c r="C5" s="17">
        <v>1</v>
      </c>
      <c r="D5" s="17">
        <v>4</v>
      </c>
      <c r="E5" s="17">
        <v>12</v>
      </c>
      <c r="F5" s="17">
        <v>12</v>
      </c>
      <c r="G5" s="17">
        <v>30</v>
      </c>
      <c r="H5" s="17">
        <v>0</v>
      </c>
      <c r="I5" s="17">
        <v>14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36</v>
      </c>
      <c r="P5" s="17">
        <v>19</v>
      </c>
      <c r="Q5" s="17">
        <v>14</v>
      </c>
    </row>
    <row r="6" spans="1:18" ht="11.25" customHeight="1">
      <c r="A6" s="16" t="s">
        <v>68</v>
      </c>
      <c r="B6" s="17">
        <v>28</v>
      </c>
      <c r="C6" s="17">
        <v>0</v>
      </c>
      <c r="D6" s="17">
        <v>0</v>
      </c>
      <c r="E6" s="17">
        <v>20</v>
      </c>
      <c r="F6" s="17">
        <v>9</v>
      </c>
      <c r="G6" s="17">
        <v>43</v>
      </c>
      <c r="H6" s="17">
        <v>0</v>
      </c>
      <c r="I6" s="17">
        <v>22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32</v>
      </c>
      <c r="P6" s="17">
        <v>24</v>
      </c>
      <c r="Q6" s="17">
        <v>13</v>
      </c>
    </row>
    <row r="7" spans="1:18" ht="11.25" customHeight="1">
      <c r="A7" s="16" t="s">
        <v>29</v>
      </c>
      <c r="B7" s="17">
        <v>19</v>
      </c>
      <c r="C7" s="17">
        <v>0</v>
      </c>
      <c r="D7" s="17">
        <v>6</v>
      </c>
      <c r="E7" s="17">
        <v>22</v>
      </c>
      <c r="F7" s="17">
        <v>16</v>
      </c>
      <c r="G7" s="17">
        <v>70</v>
      </c>
      <c r="H7" s="17">
        <v>0</v>
      </c>
      <c r="I7" s="17">
        <v>17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26</v>
      </c>
      <c r="P7" s="17">
        <v>27</v>
      </c>
      <c r="Q7" s="22">
        <v>11</v>
      </c>
    </row>
    <row r="8" spans="1:18" ht="12" customHeight="1">
      <c r="A8" s="18" t="s">
        <v>30</v>
      </c>
      <c r="B8" s="34">
        <v>109</v>
      </c>
      <c r="C8" s="35"/>
      <c r="D8" s="36"/>
      <c r="E8" s="19">
        <v>69</v>
      </c>
      <c r="F8" s="34">
        <v>247</v>
      </c>
      <c r="G8" s="35"/>
      <c r="H8" s="36"/>
      <c r="I8" s="19">
        <v>68</v>
      </c>
      <c r="J8" s="34">
        <v>0</v>
      </c>
      <c r="K8" s="35"/>
      <c r="L8" s="36"/>
      <c r="M8" s="19">
        <v>0</v>
      </c>
      <c r="N8" s="34">
        <v>197</v>
      </c>
      <c r="O8" s="35"/>
      <c r="P8" s="36"/>
      <c r="Q8" s="19">
        <v>50</v>
      </c>
    </row>
    <row r="9" spans="1:18" ht="11.25" customHeight="1">
      <c r="A9" s="16" t="s">
        <v>69</v>
      </c>
      <c r="B9" s="17">
        <v>25</v>
      </c>
      <c r="C9" s="17">
        <v>0</v>
      </c>
      <c r="D9" s="17">
        <v>12</v>
      </c>
      <c r="E9" s="17">
        <v>19</v>
      </c>
      <c r="F9" s="17">
        <v>14</v>
      </c>
      <c r="G9" s="17">
        <v>83</v>
      </c>
      <c r="H9" s="17">
        <v>0</v>
      </c>
      <c r="I9" s="17">
        <v>18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39</v>
      </c>
      <c r="P9" s="17">
        <v>24</v>
      </c>
      <c r="Q9" s="17">
        <v>18</v>
      </c>
    </row>
    <row r="10" spans="1:18" ht="11.25" customHeight="1">
      <c r="A10" s="16" t="s">
        <v>70</v>
      </c>
      <c r="B10" s="17">
        <v>20</v>
      </c>
      <c r="C10" s="17">
        <v>0</v>
      </c>
      <c r="D10" s="17">
        <v>9</v>
      </c>
      <c r="E10" s="22">
        <v>11</v>
      </c>
      <c r="F10" s="17">
        <v>8</v>
      </c>
      <c r="G10" s="17">
        <v>64</v>
      </c>
      <c r="H10" s="17">
        <v>0</v>
      </c>
      <c r="I10" s="17">
        <v>22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60</v>
      </c>
      <c r="P10" s="17">
        <v>22</v>
      </c>
      <c r="Q10" s="17">
        <v>13</v>
      </c>
    </row>
    <row r="11" spans="1:18" ht="11.25" customHeight="1">
      <c r="A11" s="16" t="s">
        <v>71</v>
      </c>
      <c r="B11" s="17">
        <v>31</v>
      </c>
      <c r="C11" s="17">
        <v>2</v>
      </c>
      <c r="D11" s="17">
        <v>14</v>
      </c>
      <c r="E11" s="22">
        <v>11</v>
      </c>
      <c r="F11" s="17">
        <v>19</v>
      </c>
      <c r="G11" s="17">
        <v>97</v>
      </c>
      <c r="H11" s="17">
        <v>0</v>
      </c>
      <c r="I11" s="17">
        <v>19</v>
      </c>
      <c r="J11" s="17">
        <v>0</v>
      </c>
      <c r="K11" s="17">
        <v>0</v>
      </c>
      <c r="L11" s="17">
        <v>0</v>
      </c>
      <c r="M11" s="17">
        <v>1</v>
      </c>
      <c r="N11" s="17">
        <v>0</v>
      </c>
      <c r="O11" s="17">
        <v>36</v>
      </c>
      <c r="P11" s="17">
        <v>29</v>
      </c>
      <c r="Q11" s="17">
        <v>15</v>
      </c>
    </row>
    <row r="12" spans="1:18" ht="11.25" customHeight="1">
      <c r="A12" s="16" t="s">
        <v>72</v>
      </c>
      <c r="B12" s="17">
        <v>28</v>
      </c>
      <c r="C12" s="17">
        <v>0</v>
      </c>
      <c r="D12" s="17">
        <v>10</v>
      </c>
      <c r="E12" s="22">
        <v>11</v>
      </c>
      <c r="F12" s="17">
        <v>17</v>
      </c>
      <c r="G12" s="17">
        <v>83</v>
      </c>
      <c r="H12" s="17">
        <v>0</v>
      </c>
      <c r="I12" s="17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46</v>
      </c>
      <c r="P12" s="17">
        <v>31</v>
      </c>
      <c r="Q12" s="17">
        <v>10</v>
      </c>
    </row>
    <row r="13" spans="1:18" ht="12" customHeight="1">
      <c r="A13" s="18" t="s">
        <v>30</v>
      </c>
      <c r="B13" s="34">
        <v>151</v>
      </c>
      <c r="C13" s="35"/>
      <c r="D13" s="36"/>
      <c r="E13" s="19">
        <v>52</v>
      </c>
      <c r="F13" s="34">
        <v>385</v>
      </c>
      <c r="G13" s="35"/>
      <c r="H13" s="36"/>
      <c r="I13" s="19">
        <v>80</v>
      </c>
      <c r="J13" s="34">
        <v>0</v>
      </c>
      <c r="K13" s="35"/>
      <c r="L13" s="36"/>
      <c r="M13" s="23">
        <v>1</v>
      </c>
      <c r="N13" s="34">
        <v>287</v>
      </c>
      <c r="O13" s="35"/>
      <c r="P13" s="36"/>
      <c r="Q13" s="19">
        <v>56</v>
      </c>
    </row>
    <row r="14" spans="1:18" ht="11.25" customHeight="1">
      <c r="A14" s="16" t="s">
        <v>73</v>
      </c>
      <c r="B14" s="17">
        <v>13</v>
      </c>
      <c r="C14" s="17">
        <v>0</v>
      </c>
      <c r="D14" s="24">
        <v>11</v>
      </c>
      <c r="E14" s="17">
        <v>12</v>
      </c>
      <c r="F14" s="17">
        <v>20</v>
      </c>
      <c r="G14" s="17">
        <v>98</v>
      </c>
      <c r="H14" s="17">
        <v>0</v>
      </c>
      <c r="I14" s="17">
        <v>23</v>
      </c>
      <c r="J14" s="17">
        <v>0</v>
      </c>
      <c r="K14" s="17">
        <v>0</v>
      </c>
      <c r="L14" s="17">
        <v>0</v>
      </c>
      <c r="M14" s="17">
        <v>1</v>
      </c>
      <c r="N14" s="17">
        <v>0</v>
      </c>
      <c r="O14" s="17">
        <v>57</v>
      </c>
      <c r="P14" s="17">
        <v>36</v>
      </c>
      <c r="Q14" s="17">
        <v>14</v>
      </c>
    </row>
    <row r="15" spans="1:18" ht="11.25" customHeight="1">
      <c r="A15" s="16" t="s">
        <v>74</v>
      </c>
      <c r="B15" s="17">
        <v>19</v>
      </c>
      <c r="C15" s="17">
        <v>0</v>
      </c>
      <c r="D15" s="17">
        <v>19</v>
      </c>
      <c r="E15" s="17">
        <v>6</v>
      </c>
      <c r="F15" s="17">
        <v>16</v>
      </c>
      <c r="G15" s="17">
        <v>90</v>
      </c>
      <c r="H15" s="17">
        <v>0</v>
      </c>
      <c r="I15" s="17">
        <v>20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76</v>
      </c>
      <c r="P15" s="17">
        <v>25</v>
      </c>
      <c r="Q15" s="22">
        <v>11</v>
      </c>
    </row>
    <row r="16" spans="1:18" ht="11.25" customHeight="1">
      <c r="A16" s="16" t="s">
        <v>75</v>
      </c>
      <c r="B16" s="17">
        <v>26</v>
      </c>
      <c r="C16" s="17">
        <v>0</v>
      </c>
      <c r="D16" s="17">
        <v>5</v>
      </c>
      <c r="E16" s="17">
        <v>14</v>
      </c>
      <c r="F16" s="17">
        <v>15</v>
      </c>
      <c r="G16" s="17">
        <v>81</v>
      </c>
      <c r="H16" s="17">
        <v>0</v>
      </c>
      <c r="I16" s="17">
        <v>18</v>
      </c>
      <c r="J16" s="17">
        <v>0</v>
      </c>
      <c r="K16" s="17">
        <v>0</v>
      </c>
      <c r="L16" s="17">
        <v>0</v>
      </c>
      <c r="M16" s="17">
        <v>0</v>
      </c>
      <c r="N16" s="17">
        <v>2</v>
      </c>
      <c r="O16" s="17">
        <v>70</v>
      </c>
      <c r="P16" s="17">
        <v>24</v>
      </c>
      <c r="Q16" s="17">
        <v>12</v>
      </c>
    </row>
    <row r="17" spans="1:17" ht="11.25" customHeight="1">
      <c r="A17" s="16" t="s">
        <v>38</v>
      </c>
      <c r="B17" s="17">
        <v>27</v>
      </c>
      <c r="C17" s="17">
        <v>0</v>
      </c>
      <c r="D17" s="24">
        <v>11</v>
      </c>
      <c r="E17" s="17">
        <v>4</v>
      </c>
      <c r="F17" s="17">
        <v>12</v>
      </c>
      <c r="G17" s="17">
        <v>58</v>
      </c>
      <c r="H17" s="17">
        <v>0</v>
      </c>
      <c r="I17" s="17">
        <v>16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68</v>
      </c>
      <c r="P17" s="17">
        <v>26</v>
      </c>
      <c r="Q17" s="17">
        <v>10</v>
      </c>
    </row>
    <row r="18" spans="1:17" ht="12" customHeight="1">
      <c r="A18" s="18" t="s">
        <v>30</v>
      </c>
      <c r="B18" s="34">
        <v>131</v>
      </c>
      <c r="C18" s="35"/>
      <c r="D18" s="36"/>
      <c r="E18" s="19">
        <v>36</v>
      </c>
      <c r="F18" s="34">
        <v>390</v>
      </c>
      <c r="G18" s="35"/>
      <c r="H18" s="36"/>
      <c r="I18" s="25">
        <v>77</v>
      </c>
      <c r="J18" s="34">
        <v>0</v>
      </c>
      <c r="K18" s="35"/>
      <c r="L18" s="36"/>
      <c r="M18" s="23">
        <v>1</v>
      </c>
      <c r="N18" s="34">
        <v>384</v>
      </c>
      <c r="O18" s="35"/>
      <c r="P18" s="36"/>
      <c r="Q18" s="19">
        <v>47</v>
      </c>
    </row>
    <row r="19" spans="1:17" ht="11.25" customHeight="1">
      <c r="A19" s="16" t="s">
        <v>76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</row>
    <row r="20" spans="1:17" ht="11.25" customHeight="1">
      <c r="A20" s="16" t="s">
        <v>77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</row>
    <row r="21" spans="1:17" ht="11.25" customHeight="1">
      <c r="A21" s="16" t="s">
        <v>78</v>
      </c>
      <c r="B21" s="17">
        <v>35</v>
      </c>
      <c r="C21" s="17">
        <v>0</v>
      </c>
      <c r="D21" s="17">
        <v>21</v>
      </c>
      <c r="E21" s="17">
        <v>16</v>
      </c>
      <c r="F21" s="17">
        <v>14</v>
      </c>
      <c r="G21" s="17">
        <v>86</v>
      </c>
      <c r="H21" s="17">
        <v>0</v>
      </c>
      <c r="I21" s="17">
        <v>12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78</v>
      </c>
      <c r="P21" s="17">
        <v>34</v>
      </c>
      <c r="Q21" s="17">
        <v>22</v>
      </c>
    </row>
    <row r="22" spans="1:17" ht="11.25" customHeight="1">
      <c r="A22" s="16" t="s">
        <v>42</v>
      </c>
      <c r="B22" s="17">
        <v>34</v>
      </c>
      <c r="C22" s="17">
        <v>0</v>
      </c>
      <c r="D22" s="17">
        <v>23</v>
      </c>
      <c r="E22" s="17">
        <v>19</v>
      </c>
      <c r="F22" s="17">
        <v>17</v>
      </c>
      <c r="G22" s="17">
        <v>97</v>
      </c>
      <c r="H22" s="17">
        <v>0</v>
      </c>
      <c r="I22" s="17">
        <v>14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136</v>
      </c>
      <c r="P22" s="17">
        <v>31</v>
      </c>
      <c r="Q22" s="17">
        <v>10</v>
      </c>
    </row>
    <row r="23" spans="1:17" ht="12" customHeight="1">
      <c r="A23" s="18" t="s">
        <v>30</v>
      </c>
      <c r="B23" s="34">
        <v>113</v>
      </c>
      <c r="C23" s="35"/>
      <c r="D23" s="36"/>
      <c r="E23" s="19">
        <v>35</v>
      </c>
      <c r="F23" s="34">
        <v>214</v>
      </c>
      <c r="G23" s="35"/>
      <c r="H23" s="36"/>
      <c r="I23" s="19">
        <v>26</v>
      </c>
      <c r="J23" s="34">
        <v>0</v>
      </c>
      <c r="K23" s="35"/>
      <c r="L23" s="36"/>
      <c r="M23" s="19">
        <v>0</v>
      </c>
      <c r="N23" s="34">
        <v>279</v>
      </c>
      <c r="O23" s="35"/>
      <c r="P23" s="36"/>
      <c r="Q23" s="19">
        <v>32</v>
      </c>
    </row>
    <row r="24" spans="1:17" ht="11.25" customHeight="1">
      <c r="A24" s="16" t="s">
        <v>43</v>
      </c>
      <c r="B24" s="17">
        <v>24</v>
      </c>
      <c r="C24" s="17">
        <v>0</v>
      </c>
      <c r="D24" s="17">
        <v>19</v>
      </c>
      <c r="E24" s="17">
        <v>15</v>
      </c>
      <c r="F24" s="17">
        <v>12</v>
      </c>
      <c r="G24" s="17">
        <v>92</v>
      </c>
      <c r="H24" s="17">
        <v>0</v>
      </c>
      <c r="I24" s="22">
        <v>11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98</v>
      </c>
      <c r="P24" s="17">
        <v>37</v>
      </c>
      <c r="Q24" s="17">
        <v>16</v>
      </c>
    </row>
    <row r="25" spans="1:17" ht="11.25" customHeight="1">
      <c r="A25" s="16" t="s">
        <v>44</v>
      </c>
      <c r="B25" s="17">
        <v>35</v>
      </c>
      <c r="C25" s="17">
        <v>0</v>
      </c>
      <c r="D25" s="17">
        <v>20</v>
      </c>
      <c r="E25" s="17">
        <v>20</v>
      </c>
      <c r="F25" s="17">
        <v>19</v>
      </c>
      <c r="G25" s="17">
        <v>89</v>
      </c>
      <c r="H25" s="17">
        <v>0</v>
      </c>
      <c r="I25" s="17">
        <v>13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95</v>
      </c>
      <c r="P25" s="17">
        <v>41</v>
      </c>
      <c r="Q25" s="17">
        <v>18</v>
      </c>
    </row>
    <row r="26" spans="1:17" ht="11.25" customHeight="1">
      <c r="A26" s="16" t="s">
        <v>79</v>
      </c>
      <c r="B26" s="17">
        <v>15</v>
      </c>
      <c r="C26" s="17">
        <v>2</v>
      </c>
      <c r="D26" s="17">
        <v>22</v>
      </c>
      <c r="E26" s="17">
        <v>13</v>
      </c>
      <c r="F26" s="22">
        <v>11</v>
      </c>
      <c r="G26" s="22">
        <v>71</v>
      </c>
      <c r="H26" s="17">
        <v>0</v>
      </c>
      <c r="I26" s="17">
        <v>14</v>
      </c>
      <c r="J26" s="17">
        <v>0</v>
      </c>
      <c r="K26" s="17">
        <v>0</v>
      </c>
      <c r="L26" s="17">
        <v>0</v>
      </c>
      <c r="M26" s="17">
        <v>0</v>
      </c>
      <c r="N26" s="17">
        <v>4</v>
      </c>
      <c r="O26" s="17">
        <v>98</v>
      </c>
      <c r="P26" s="17">
        <v>31</v>
      </c>
      <c r="Q26" s="17">
        <v>12</v>
      </c>
    </row>
    <row r="27" spans="1:17" ht="11.25" customHeight="1">
      <c r="A27" s="16" t="s">
        <v>46</v>
      </c>
      <c r="B27" s="17">
        <v>57</v>
      </c>
      <c r="C27" s="17">
        <v>0</v>
      </c>
      <c r="D27" s="17">
        <v>26</v>
      </c>
      <c r="E27" s="17">
        <v>15</v>
      </c>
      <c r="F27" s="17">
        <v>14</v>
      </c>
      <c r="G27" s="17">
        <v>76</v>
      </c>
      <c r="H27" s="17">
        <v>0</v>
      </c>
      <c r="I27" s="17">
        <v>10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87</v>
      </c>
      <c r="P27" s="17">
        <v>24</v>
      </c>
      <c r="Q27" s="17">
        <v>17</v>
      </c>
    </row>
    <row r="28" spans="1:17" ht="12" customHeight="1">
      <c r="A28" s="18" t="s">
        <v>30</v>
      </c>
      <c r="B28" s="34">
        <v>220</v>
      </c>
      <c r="C28" s="35"/>
      <c r="D28" s="36"/>
      <c r="E28" s="19">
        <v>63</v>
      </c>
      <c r="F28" s="34">
        <v>384</v>
      </c>
      <c r="G28" s="35"/>
      <c r="H28" s="36"/>
      <c r="I28" s="19">
        <v>48</v>
      </c>
      <c r="J28" s="34">
        <v>0</v>
      </c>
      <c r="K28" s="35"/>
      <c r="L28" s="36"/>
      <c r="M28" s="19">
        <v>0</v>
      </c>
      <c r="N28" s="34">
        <v>515</v>
      </c>
      <c r="O28" s="35"/>
      <c r="P28" s="36"/>
      <c r="Q28" s="19">
        <v>63</v>
      </c>
    </row>
    <row r="29" spans="1:17" ht="11.25" customHeight="1">
      <c r="A29" s="16" t="s">
        <v>80</v>
      </c>
      <c r="B29" s="17">
        <v>30</v>
      </c>
      <c r="C29" s="17">
        <v>0</v>
      </c>
      <c r="D29" s="17">
        <v>31</v>
      </c>
      <c r="E29" s="17">
        <v>16</v>
      </c>
      <c r="F29" s="22">
        <v>11</v>
      </c>
      <c r="G29" s="17">
        <v>80</v>
      </c>
      <c r="H29" s="17">
        <v>0</v>
      </c>
      <c r="I29" s="17">
        <v>9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122</v>
      </c>
      <c r="P29" s="17">
        <v>34</v>
      </c>
      <c r="Q29" s="17">
        <v>14</v>
      </c>
    </row>
    <row r="30" spans="1:17" ht="11.25" customHeight="1">
      <c r="A30" s="16" t="s">
        <v>48</v>
      </c>
      <c r="B30" s="22">
        <v>11</v>
      </c>
      <c r="C30" s="17">
        <v>1</v>
      </c>
      <c r="D30" s="17">
        <v>29</v>
      </c>
      <c r="E30" s="17">
        <v>21</v>
      </c>
      <c r="F30" s="17">
        <v>10</v>
      </c>
      <c r="G30" s="17">
        <v>68</v>
      </c>
      <c r="H30" s="17">
        <v>0</v>
      </c>
      <c r="I30" s="17">
        <v>8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137</v>
      </c>
      <c r="P30" s="17">
        <v>25</v>
      </c>
      <c r="Q30" s="17">
        <v>13</v>
      </c>
    </row>
    <row r="31" spans="1:17" ht="11.25" customHeight="1">
      <c r="A31" s="16" t="s">
        <v>81</v>
      </c>
      <c r="B31" s="17">
        <v>13</v>
      </c>
      <c r="C31" s="17">
        <v>0</v>
      </c>
      <c r="D31" s="17">
        <v>15</v>
      </c>
      <c r="E31" s="17">
        <v>17</v>
      </c>
      <c r="F31" s="17">
        <v>12</v>
      </c>
      <c r="G31" s="17">
        <v>64</v>
      </c>
      <c r="H31" s="17">
        <v>0</v>
      </c>
      <c r="I31" s="17">
        <v>12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92</v>
      </c>
      <c r="P31" s="17">
        <v>29</v>
      </c>
      <c r="Q31" s="17">
        <v>20</v>
      </c>
    </row>
    <row r="32" spans="1:17" ht="11.25" customHeight="1">
      <c r="A32" s="16" t="s">
        <v>82</v>
      </c>
      <c r="B32" s="17">
        <v>23</v>
      </c>
      <c r="C32" s="17">
        <v>0</v>
      </c>
      <c r="D32" s="17">
        <v>22</v>
      </c>
      <c r="E32" s="17">
        <v>19</v>
      </c>
      <c r="F32" s="17">
        <v>7</v>
      </c>
      <c r="G32" s="17">
        <v>67</v>
      </c>
      <c r="H32" s="17">
        <v>0</v>
      </c>
      <c r="I32" s="22">
        <v>11</v>
      </c>
      <c r="J32" s="17">
        <v>0</v>
      </c>
      <c r="K32" s="17">
        <v>0</v>
      </c>
      <c r="L32" s="17">
        <v>0</v>
      </c>
      <c r="M32" s="17">
        <v>0</v>
      </c>
      <c r="N32" s="17">
        <v>3</v>
      </c>
      <c r="O32" s="17">
        <v>124</v>
      </c>
      <c r="P32" s="17">
        <v>20</v>
      </c>
      <c r="Q32" s="22">
        <v>11</v>
      </c>
    </row>
    <row r="33" spans="1:17" ht="12" customHeight="1">
      <c r="A33" s="18" t="s">
        <v>30</v>
      </c>
      <c r="B33" s="34">
        <v>175</v>
      </c>
      <c r="C33" s="35"/>
      <c r="D33" s="36"/>
      <c r="E33" s="19">
        <v>73</v>
      </c>
      <c r="F33" s="34">
        <v>319</v>
      </c>
      <c r="G33" s="35"/>
      <c r="H33" s="36"/>
      <c r="I33" s="19">
        <v>40</v>
      </c>
      <c r="J33" s="34">
        <v>0</v>
      </c>
      <c r="K33" s="35"/>
      <c r="L33" s="36"/>
      <c r="M33" s="19">
        <v>0</v>
      </c>
      <c r="N33" s="34">
        <v>586</v>
      </c>
      <c r="O33" s="35"/>
      <c r="P33" s="36"/>
      <c r="Q33" s="19">
        <v>58</v>
      </c>
    </row>
    <row r="34" spans="1:17" ht="11.25" customHeight="1">
      <c r="A34" s="16" t="s">
        <v>51</v>
      </c>
      <c r="B34" s="17">
        <v>14</v>
      </c>
      <c r="C34" s="17">
        <v>1</v>
      </c>
      <c r="D34" s="17">
        <v>19</v>
      </c>
      <c r="E34" s="17">
        <v>16</v>
      </c>
      <c r="F34" s="17">
        <v>4</v>
      </c>
      <c r="G34" s="17">
        <v>65</v>
      </c>
      <c r="H34" s="17">
        <v>0</v>
      </c>
      <c r="I34" s="17">
        <v>9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91</v>
      </c>
      <c r="P34" s="17">
        <v>22</v>
      </c>
      <c r="Q34" s="17">
        <v>10</v>
      </c>
    </row>
    <row r="35" spans="1:17" ht="11.25" customHeight="1">
      <c r="A35" s="16" t="s">
        <v>52</v>
      </c>
      <c r="B35" s="17">
        <v>19</v>
      </c>
      <c r="C35" s="17">
        <v>0</v>
      </c>
      <c r="D35" s="17">
        <v>23</v>
      </c>
      <c r="E35" s="17">
        <v>15</v>
      </c>
      <c r="F35" s="17">
        <v>6</v>
      </c>
      <c r="G35" s="17">
        <v>51</v>
      </c>
      <c r="H35" s="17">
        <v>0</v>
      </c>
      <c r="I35" s="17">
        <v>10</v>
      </c>
      <c r="J35" s="17">
        <v>0</v>
      </c>
      <c r="K35" s="17">
        <v>0</v>
      </c>
      <c r="L35" s="17">
        <v>0</v>
      </c>
      <c r="M35" s="17">
        <v>0</v>
      </c>
      <c r="N35" s="17">
        <v>1</v>
      </c>
      <c r="O35" s="17">
        <v>90</v>
      </c>
      <c r="P35" s="17">
        <v>24</v>
      </c>
      <c r="Q35" s="17">
        <v>15</v>
      </c>
    </row>
    <row r="36" spans="1:17" ht="11.25" customHeight="1">
      <c r="A36" s="16" t="s">
        <v>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</row>
    <row r="37" spans="1:17" ht="11.25" customHeight="1">
      <c r="A37" s="16" t="s">
        <v>54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</row>
    <row r="38" spans="1:17" ht="12" customHeight="1">
      <c r="A38" s="18" t="s">
        <v>30</v>
      </c>
      <c r="B38" s="34">
        <v>76</v>
      </c>
      <c r="C38" s="35"/>
      <c r="D38" s="36"/>
      <c r="E38" s="19">
        <v>31</v>
      </c>
      <c r="F38" s="34">
        <v>126</v>
      </c>
      <c r="G38" s="35"/>
      <c r="H38" s="36"/>
      <c r="I38" s="19">
        <v>19</v>
      </c>
      <c r="J38" s="34">
        <v>0</v>
      </c>
      <c r="K38" s="35"/>
      <c r="L38" s="36"/>
      <c r="M38" s="19">
        <v>0</v>
      </c>
      <c r="N38" s="34">
        <v>228</v>
      </c>
      <c r="O38" s="35"/>
      <c r="P38" s="36"/>
      <c r="Q38" s="19">
        <v>25</v>
      </c>
    </row>
    <row r="39" spans="1:17">
      <c r="C39" s="6">
        <f>SUM(B4:D7,B9:D12,B14:D17,B19:D22,B24:D27,B29:D32,B34:D37)</f>
        <v>975</v>
      </c>
      <c r="E39" s="6">
        <f>SUM(E4:E7,E9:E12,E14:E17,E19:E22,E24:E27,E29:E32,E34:E37)</f>
        <v>359</v>
      </c>
      <c r="F39" s="6">
        <f>SUM(F4:F7,F9:F12,F14:F17,F19:F22,F24:F27,F29:F32,F34:F37)</f>
        <v>308</v>
      </c>
      <c r="G39" s="6">
        <f>SUM(F4:H7,F9:H12,F14:H17,F19:H22,F24:H27,F29:H32,F34:H37)</f>
        <v>2065</v>
      </c>
      <c r="I39" s="6">
        <f>SUM(I4:I7,I9:I12,I14:I17,I19:I22,I24:I27,I29:I32,I34:I37)</f>
        <v>358</v>
      </c>
      <c r="O39" s="6">
        <f>SUM(N4:P7,N9:P12,N14:P17,N19:P22,N24:P27,N29:P32,N34:P37)</f>
        <v>2476</v>
      </c>
      <c r="P39" s="6">
        <f>SUM(P4:P7,P9:P12,P14:P17,P19:P22,P24:P27,P29:P32,P34:P37)</f>
        <v>651</v>
      </c>
      <c r="Q39" s="6">
        <f>SUM(Q4:Q7,Q9:Q12,Q14:Q17,Q19:Q22,Q24:Q27,Q29:Q32,Q34:Q37)</f>
        <v>331</v>
      </c>
    </row>
    <row r="40" spans="1:17">
      <c r="C40" s="7">
        <f>E39/C39</f>
        <v>0.36820512820512818</v>
      </c>
      <c r="F40" s="3" t="s">
        <v>84</v>
      </c>
      <c r="G40" s="7">
        <f>I39/G39</f>
        <v>0.17336561743341405</v>
      </c>
      <c r="O40" s="7">
        <f>Q39/O39</f>
        <v>0.13368336025848143</v>
      </c>
      <c r="P40" s="3" t="s">
        <v>85</v>
      </c>
    </row>
    <row r="41" spans="1:17">
      <c r="A41" s="8" t="s">
        <v>58</v>
      </c>
      <c r="D41" s="9">
        <f>C39</f>
        <v>975</v>
      </c>
      <c r="E41" s="10">
        <f>C40</f>
        <v>0.36820512820512818</v>
      </c>
    </row>
    <row r="42" spans="1:17">
      <c r="A42" s="8" t="s">
        <v>59</v>
      </c>
      <c r="D42" s="9">
        <f>F39+P39</f>
        <v>959</v>
      </c>
      <c r="E42" s="7">
        <f>SUM(F39*G40,P39*O40)/D42</f>
        <v>0.14642802679641601</v>
      </c>
    </row>
    <row r="43" spans="1:17">
      <c r="E43" s="26">
        <f>AVERAGE(E41:E42)</f>
        <v>0.25731657750077208</v>
      </c>
    </row>
  </sheetData>
  <mergeCells count="34">
    <mergeCell ref="A1:J1"/>
    <mergeCell ref="K1:R1"/>
    <mergeCell ref="B2:E2"/>
    <mergeCell ref="F2:I2"/>
    <mergeCell ref="J2:M2"/>
    <mergeCell ref="N2:Q2"/>
    <mergeCell ref="B8:D8"/>
    <mergeCell ref="F8:H8"/>
    <mergeCell ref="J8:L8"/>
    <mergeCell ref="N8:P8"/>
    <mergeCell ref="B13:D13"/>
    <mergeCell ref="F13:H13"/>
    <mergeCell ref="J13:L13"/>
    <mergeCell ref="N13:P13"/>
    <mergeCell ref="B18:D18"/>
    <mergeCell ref="F18:H18"/>
    <mergeCell ref="J18:L18"/>
    <mergeCell ref="N18:P18"/>
    <mergeCell ref="B23:D23"/>
    <mergeCell ref="F23:H23"/>
    <mergeCell ref="J23:L23"/>
    <mergeCell ref="N23:P23"/>
    <mergeCell ref="B38:D38"/>
    <mergeCell ref="F38:H38"/>
    <mergeCell ref="J38:L38"/>
    <mergeCell ref="N38:P38"/>
    <mergeCell ref="B28:D28"/>
    <mergeCell ref="F28:H28"/>
    <mergeCell ref="J28:L28"/>
    <mergeCell ref="N28:P28"/>
    <mergeCell ref="B33:D33"/>
    <mergeCell ref="F33:H33"/>
    <mergeCell ref="J33:L33"/>
    <mergeCell ref="N33:P3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A4627059B5AB4C9F3E182BA441E4E7" ma:contentTypeVersion="6" ma:contentTypeDescription="Create a new document." ma:contentTypeScope="" ma:versionID="75900251e2a07c48ae918612a3ca135b">
  <xsd:schema xmlns:xsd="http://www.w3.org/2001/XMLSchema" xmlns:xs="http://www.w3.org/2001/XMLSchema" xmlns:p="http://schemas.microsoft.com/office/2006/metadata/properties" xmlns:ns2="526ff961-5364-42fe-acd3-c5af2cfeb84d" xmlns:ns3="bd33d642-2297-42af-837d-98292f9a3f35" targetNamespace="http://schemas.microsoft.com/office/2006/metadata/properties" ma:root="true" ma:fieldsID="52ca3137e2d1a0927bf667002e7ce8dc" ns2:_="" ns3:_="">
    <xsd:import namespace="526ff961-5364-42fe-acd3-c5af2cfeb84d"/>
    <xsd:import namespace="bd33d642-2297-42af-837d-98292f9a3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ff961-5364-42fe-acd3-c5af2cfeb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3d642-2297-42af-837d-98292f9a3f3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871F4F-D620-4043-92F6-3A1CAF1DA971}"/>
</file>

<file path=customXml/itemProps2.xml><?xml version="1.0" encoding="utf-8"?>
<ds:datastoreItem xmlns:ds="http://schemas.openxmlformats.org/officeDocument/2006/customXml" ds:itemID="{316D00D6-B1B8-4388-BE6C-EC69B57AC798}"/>
</file>

<file path=customXml/itemProps3.xml><?xml version="1.0" encoding="utf-8"?>
<ds:datastoreItem xmlns:ds="http://schemas.openxmlformats.org/officeDocument/2006/customXml" ds:itemID="{153D9600-E384-400A-8B3B-F53A9C9877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Nguyen, Khang M. - HPW</dc:creator>
  <cp:keywords/>
  <dc:description/>
  <cp:lastModifiedBy>Cross, Taylor - HPW</cp:lastModifiedBy>
  <cp:revision/>
  <dcterms:created xsi:type="dcterms:W3CDTF">2023-05-10T19:33:24Z</dcterms:created>
  <dcterms:modified xsi:type="dcterms:W3CDTF">2023-05-11T18:26:55Z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0x010100D8A4627059B5AB4C9F3E182BA441E4E7</vt:lpwstr>
  </property>
  <property fmtid="{D5CDD505-2E9C-101B-9397-08002B2CF9AE}" pid="3" name="MediaServiceImageTags">
    <vt:lpwstr/>
  </property>
  <property fmtid="{D5CDD505-2E9C-101B-9397-08002B2CF9AE}" pid="4" name="Order">
    <vt:r8>5380900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