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defaultThemeVersion="124226"/>
  <mc:AlternateContent xmlns:mc="http://schemas.openxmlformats.org/markup-compatibility/2006">
    <mc:Choice Requires="x15">
      <x15ac:absPath xmlns:x15ac="http://schemas.microsoft.com/office/spreadsheetml/2010/11/ac" url="https://houtx.sharepoint.com/sites/H-GACProjectSelectionsProcess/Shared Documents/General/Waugh Dr. - Package 2 - 4/Submission Documents/"/>
    </mc:Choice>
  </mc:AlternateContent>
  <xr:revisionPtr revIDLastSave="76" documentId="8_{7407A3B7-A671-40A2-B741-092FF8D6D2E2}" xr6:coauthVersionLast="47" xr6:coauthVersionMax="47" xr10:uidLastSave="{4F8AD9C9-5DC9-4131-A25A-8D820054ED9C}"/>
  <bookViews>
    <workbookView xWindow="-1755" yWindow="11835" windowWidth="22320" windowHeight="13005" tabRatio="907" activeTab="5"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Preventable Crash data" sheetId="19" r:id="rId5"/>
    <sheet name="Raw Crash data" sheetId="20" r:id="rId6"/>
    <sheet name="Ped bike commuter analysis data" sheetId="21" r:id="rId7"/>
    <sheet name="CRF Lookup Table" sheetId="16" r:id="rId8"/>
    <sheet name="Regional Crash Rates" sheetId="22" r:id="rId9"/>
    <sheet name="Frequently Asked Questions" sheetId="23" r:id="rId10"/>
  </sheets>
  <externalReferences>
    <externalReference r:id="rId11"/>
  </externalReferences>
  <definedNames>
    <definedName name="_2022_2045_Demand_Growth">#REF!</definedName>
    <definedName name="_2022_2045_V_C_Growth">#REF!</definedName>
    <definedName name="_2022_Volume_ADT">'Inputs &amp; Outputs'!$C$17</definedName>
    <definedName name="_2030_2030_Demand_Growth">#REF!</definedName>
    <definedName name="_2030_2045_Demand_Growth">#REF!</definedName>
    <definedName name="_2030_2045_V_C_Growth">#REF!</definedName>
    <definedName name="_2030_V_C_Ratio">#REF!</definedName>
    <definedName name="_2045_V_C_Ratio">#REF!</definedName>
    <definedName name="_Avg_Crash_Rate_per_100m_VMT">#REF!</definedName>
    <definedName name="Application_ID_Number">'Inputs &amp; Outputs'!$C$12</definedName>
    <definedName name="Base_Year">#REF!</definedName>
    <definedName name="CRIS_Titles">#REF!</definedName>
    <definedName name="Freeway">[1]VMT!$B$45:$D$52</definedName>
    <definedName name="Other">[1]VMT!$B$56:$D$63</definedName>
    <definedName name="_xlnm.Print_Area" localSheetId="2">'Emissions Reduction Worksheet'!$A$3:$K$33</definedName>
    <definedName name="_xlnm.Print_Area" localSheetId="3">'Inputs &amp; Outputs'!$B$2:$F$19</definedName>
    <definedName name="_xlnm.Print_Area" localSheetId="0">Instructions!$A$1:$G$12</definedName>
    <definedName name="_xlnm.Print_Area" localSheetId="1">'ITS Delay Worksheet'!$A$3:$J$33</definedName>
    <definedName name="Project_Title">'Inputs &amp; Outputs'!$C$5</definedName>
    <definedName name="Real_Discount_Rate">#REF!</definedName>
    <definedName name="Sponsor_ID_Number__CSJ__etc.">'Inputs &amp; Outputs'!$C$13</definedName>
    <definedName name="Value_of_Statistical_Life_2018">#REF!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8" i="11" l="1"/>
  <c r="C5" i="19"/>
  <c r="F5" i="19" l="1"/>
  <c r="E5" i="19"/>
  <c r="C16" i="19"/>
  <c r="D16" i="19" s="1"/>
  <c r="C15" i="19"/>
  <c r="D15" i="19" s="1"/>
  <c r="C14" i="19"/>
  <c r="D14" i="19" s="1"/>
  <c r="C13" i="19"/>
  <c r="D13" i="19" s="1"/>
  <c r="C12" i="19"/>
  <c r="D12" i="19" s="1"/>
  <c r="C11" i="19"/>
  <c r="D11" i="19" s="1"/>
  <c r="C10" i="19"/>
  <c r="D10" i="19" s="1"/>
  <c r="F10" i="19" s="1"/>
  <c r="C9" i="19"/>
  <c r="D9" i="19" s="1"/>
  <c r="C8" i="19"/>
  <c r="D8" i="19" s="1"/>
  <c r="C7" i="19"/>
  <c r="D7" i="19" s="1"/>
  <c r="C6" i="19"/>
  <c r="D6" i="19" s="1"/>
  <c r="I16" i="19"/>
  <c r="J16" i="19" s="1"/>
  <c r="I15" i="19"/>
  <c r="J15" i="19" s="1"/>
  <c r="K15" i="19" s="1"/>
  <c r="I14" i="19"/>
  <c r="J14" i="19" s="1"/>
  <c r="I13" i="19"/>
  <c r="J13" i="19" s="1"/>
  <c r="I12" i="19"/>
  <c r="J12" i="19" s="1"/>
  <c r="K12" i="19" s="1"/>
  <c r="I11" i="19"/>
  <c r="J11" i="19" s="1"/>
  <c r="I8" i="19"/>
  <c r="J8" i="19" s="1"/>
  <c r="I10" i="19"/>
  <c r="J10" i="19" s="1"/>
  <c r="I9" i="19"/>
  <c r="J9" i="19" s="1"/>
  <c r="I7" i="19"/>
  <c r="J7" i="19" s="1"/>
  <c r="I6" i="19"/>
  <c r="I5" i="19"/>
  <c r="J5" i="19" s="1"/>
  <c r="L5" i="19" s="1"/>
  <c r="O5" i="19" l="1"/>
  <c r="L9" i="19"/>
  <c r="K9" i="19"/>
  <c r="E13" i="19"/>
  <c r="F13" i="19"/>
  <c r="L7" i="19"/>
  <c r="K7" i="19"/>
  <c r="F14" i="19"/>
  <c r="E14" i="19"/>
  <c r="F11" i="19"/>
  <c r="E11" i="19"/>
  <c r="F15" i="19"/>
  <c r="E15" i="19"/>
  <c r="F16" i="19"/>
  <c r="E16" i="19"/>
  <c r="L10" i="19"/>
  <c r="K10" i="19"/>
  <c r="L11" i="19"/>
  <c r="K11" i="19"/>
  <c r="L13" i="19"/>
  <c r="K13" i="19"/>
  <c r="I18" i="19"/>
  <c r="J18" i="19" s="1"/>
  <c r="J6" i="19"/>
  <c r="K14" i="19"/>
  <c r="L14" i="19"/>
  <c r="E10" i="19"/>
  <c r="E12" i="19"/>
  <c r="F12" i="19"/>
  <c r="K16" i="19"/>
  <c r="L16" i="19"/>
  <c r="K5" i="19"/>
  <c r="L8" i="19"/>
  <c r="K8" i="19"/>
  <c r="F6" i="19"/>
  <c r="E6" i="19"/>
  <c r="F7" i="19"/>
  <c r="E7" i="19"/>
  <c r="L12" i="19"/>
  <c r="E8" i="19"/>
  <c r="F8" i="19"/>
  <c r="L15" i="19"/>
  <c r="E9" i="19"/>
  <c r="F9" i="19"/>
  <c r="C20" i="19"/>
  <c r="D20" i="19" s="1"/>
  <c r="C19" i="19"/>
  <c r="D19" i="19" s="1"/>
  <c r="I17" i="19"/>
  <c r="J17" i="19" s="1"/>
  <c r="I19" i="19"/>
  <c r="J19" i="19" s="1"/>
  <c r="C17" i="19"/>
  <c r="D17" i="19" s="1"/>
  <c r="I20" i="19"/>
  <c r="J20" i="19" s="1"/>
  <c r="C18" i="19"/>
  <c r="D18" i="19" s="1"/>
  <c r="K20" i="19" l="1"/>
  <c r="L20" i="19"/>
  <c r="K19" i="19"/>
  <c r="L19" i="19"/>
  <c r="F20" i="19"/>
  <c r="E20" i="19"/>
  <c r="K17" i="19"/>
  <c r="L17" i="19"/>
  <c r="F17" i="19"/>
  <c r="E17" i="19"/>
  <c r="F19" i="19"/>
  <c r="E19" i="19"/>
  <c r="L6" i="19"/>
  <c r="K6" i="19"/>
  <c r="K18" i="19"/>
  <c r="L18" i="19"/>
  <c r="F18" i="19"/>
  <c r="E18" i="19"/>
  <c r="O6" i="19"/>
  <c r="P6" i="19" s="1"/>
  <c r="O7" i="19"/>
  <c r="P7" i="19" s="1"/>
  <c r="O8" i="19"/>
  <c r="P8" i="19" s="1"/>
  <c r="O9" i="19"/>
  <c r="P9" i="19" s="1"/>
  <c r="O10" i="19"/>
  <c r="P10" i="19" s="1"/>
  <c r="O11" i="19"/>
  <c r="P11" i="19" s="1"/>
  <c r="O12" i="19"/>
  <c r="P12" i="19" s="1"/>
  <c r="O13" i="19"/>
  <c r="P13" i="19" s="1"/>
  <c r="O14" i="19"/>
  <c r="P14" i="19" s="1"/>
  <c r="O15" i="19"/>
  <c r="P15" i="19" s="1"/>
  <c r="O16" i="19"/>
  <c r="P16" i="19" s="1"/>
  <c r="P5" i="19"/>
  <c r="R5" i="19" l="1"/>
  <c r="Q5" i="19"/>
  <c r="R15" i="19"/>
  <c r="Q15" i="19"/>
  <c r="R16" i="19"/>
  <c r="Q16" i="19"/>
  <c r="R14" i="19"/>
  <c r="Q14" i="19"/>
  <c r="R13" i="19"/>
  <c r="Q13" i="19"/>
  <c r="R12" i="19"/>
  <c r="Q12" i="19"/>
  <c r="R11" i="19"/>
  <c r="Q11" i="19"/>
  <c r="R10" i="19"/>
  <c r="Q10" i="19"/>
  <c r="R9" i="19"/>
  <c r="Q9" i="19"/>
  <c r="R8" i="19"/>
  <c r="Q8" i="19"/>
  <c r="R7" i="19"/>
  <c r="Q7" i="19"/>
  <c r="R6" i="19"/>
  <c r="Q6" i="19"/>
  <c r="O18" i="19" l="1"/>
  <c r="P18" i="19" s="1"/>
  <c r="O19" i="19"/>
  <c r="P19" i="19" s="1"/>
  <c r="O17" i="19"/>
  <c r="P17" i="19" s="1"/>
  <c r="O20" i="19"/>
  <c r="P20" i="19" s="1"/>
  <c r="R20" i="19" l="1"/>
  <c r="Q20" i="19"/>
  <c r="R17" i="19"/>
  <c r="D24" i="19" s="1"/>
  <c r="D24" i="11" s="1"/>
  <c r="Q17" i="19"/>
  <c r="C24" i="19" s="1"/>
  <c r="C24" i="11" s="1"/>
  <c r="R19" i="19"/>
  <c r="Q19" i="19"/>
  <c r="Q18" i="19"/>
  <c r="C25" i="19" s="1"/>
  <c r="C25" i="11" s="1"/>
  <c r="R18" i="19"/>
  <c r="D25" i="19" s="1"/>
  <c r="D25" i="11" s="1"/>
  <c r="B18" i="5" l="1"/>
  <c r="E17" i="5" s="1"/>
  <c r="B19" i="5"/>
  <c r="E18" i="5" s="1"/>
  <c r="G4" i="7"/>
  <c r="G5" i="7" s="1"/>
  <c r="G4" i="5"/>
  <c r="G5" i="5" s="1"/>
  <c r="G6" i="5" s="1"/>
  <c r="G7" i="5" s="1"/>
  <c r="G8" i="5" s="1"/>
  <c r="G9" i="5" s="1"/>
  <c r="G10" i="5" s="1"/>
  <c r="G11" i="5" s="1"/>
  <c r="G12" i="5" s="1"/>
  <c r="G13" i="5" s="1"/>
  <c r="G14" i="5" s="1"/>
  <c r="B18" i="7"/>
  <c r="B17" i="7"/>
  <c r="B16" i="7"/>
  <c r="E17" i="7"/>
  <c r="H4" i="7" l="1"/>
  <c r="I4" i="7" s="1"/>
  <c r="H10" i="5"/>
  <c r="B21" i="5"/>
  <c r="B20" i="5"/>
  <c r="H5" i="7"/>
  <c r="I5" i="7" s="1"/>
  <c r="G6" i="7"/>
  <c r="J14" i="5"/>
  <c r="G15" i="5"/>
  <c r="H14" i="5"/>
  <c r="H6" i="5"/>
  <c r="H11" i="5"/>
  <c r="J5" i="5"/>
  <c r="J13" i="5"/>
  <c r="J11" i="5"/>
  <c r="J10" i="5"/>
  <c r="J9" i="5"/>
  <c r="J4" i="5"/>
  <c r="J12" i="5"/>
  <c r="J8" i="5"/>
  <c r="J7" i="5"/>
  <c r="J6" i="5"/>
  <c r="H12" i="5"/>
  <c r="H4" i="5"/>
  <c r="H13" i="5"/>
  <c r="H5" i="5"/>
  <c r="H7" i="5"/>
  <c r="H8" i="5"/>
  <c r="H9" i="5"/>
  <c r="B19" i="7" l="1"/>
  <c r="K4" i="5"/>
  <c r="G7" i="7"/>
  <c r="H6" i="7"/>
  <c r="I6" i="7" s="1"/>
  <c r="H15" i="5"/>
  <c r="I15" i="5" s="1"/>
  <c r="J15" i="5"/>
  <c r="K15" i="5" s="1"/>
  <c r="G16" i="5"/>
  <c r="K10" i="5"/>
  <c r="K12" i="5"/>
  <c r="K8" i="5"/>
  <c r="K14" i="5"/>
  <c r="K7" i="5"/>
  <c r="K5" i="5"/>
  <c r="K6" i="5"/>
  <c r="K13" i="5"/>
  <c r="K11" i="5"/>
  <c r="K9" i="5"/>
  <c r="I13" i="5"/>
  <c r="I7" i="5"/>
  <c r="I8" i="5"/>
  <c r="I10" i="5"/>
  <c r="I9" i="5"/>
  <c r="I14" i="5"/>
  <c r="I12" i="5"/>
  <c r="I5" i="5"/>
  <c r="I6" i="5"/>
  <c r="I11" i="5"/>
  <c r="I4" i="5"/>
  <c r="H16" i="5" l="1"/>
  <c r="J16" i="5"/>
  <c r="K16" i="5" s="1"/>
  <c r="G17" i="5"/>
  <c r="G8" i="7"/>
  <c r="H7" i="7"/>
  <c r="I7" i="7"/>
  <c r="J7" i="7" s="1"/>
  <c r="J6" i="7"/>
  <c r="J5" i="7"/>
  <c r="J4" i="7"/>
  <c r="H8" i="7" l="1"/>
  <c r="I8" i="7"/>
  <c r="J8" i="7" s="1"/>
  <c r="G9" i="7"/>
  <c r="J17" i="5"/>
  <c r="K17" i="5" s="1"/>
  <c r="G18" i="5"/>
  <c r="H17" i="5"/>
  <c r="I17" i="5" s="1"/>
  <c r="I16" i="5"/>
  <c r="H9" i="7" l="1"/>
  <c r="I9" i="7" s="1"/>
  <c r="J9" i="7" s="1"/>
  <c r="G10" i="7"/>
  <c r="J18" i="5"/>
  <c r="K18" i="5" s="1"/>
  <c r="G19" i="5"/>
  <c r="H18" i="5"/>
  <c r="G11" i="7" l="1"/>
  <c r="H10" i="7"/>
  <c r="I10" i="7" s="1"/>
  <c r="J10" i="7" s="1"/>
  <c r="I18" i="5"/>
  <c r="H19" i="5"/>
  <c r="I19" i="5" s="1"/>
  <c r="J19" i="5"/>
  <c r="K19" i="5" s="1"/>
  <c r="G20" i="5"/>
  <c r="G12" i="7" l="1"/>
  <c r="H11" i="7"/>
  <c r="I11" i="7" s="1"/>
  <c r="J11" i="7" s="1"/>
  <c r="H20" i="5"/>
  <c r="I20" i="5" s="1"/>
  <c r="J20" i="5"/>
  <c r="K20" i="5" s="1"/>
  <c r="G21" i="5"/>
  <c r="J21" i="5" l="1"/>
  <c r="K21" i="5" s="1"/>
  <c r="G22" i="5"/>
  <c r="H21" i="5"/>
  <c r="H12" i="7"/>
  <c r="I12" i="7" s="1"/>
  <c r="J12" i="7" s="1"/>
  <c r="G13" i="7"/>
  <c r="I21" i="5" l="1"/>
  <c r="H13" i="7"/>
  <c r="I13" i="7" s="1"/>
  <c r="J13" i="7" s="1"/>
  <c r="G14" i="7"/>
  <c r="J22" i="5"/>
  <c r="K22" i="5" s="1"/>
  <c r="G23" i="5"/>
  <c r="H22" i="5"/>
  <c r="I22" i="5" s="1"/>
  <c r="H23" i="5" l="1"/>
  <c r="I23" i="5" s="1"/>
  <c r="J23" i="5"/>
  <c r="K23" i="5" s="1"/>
  <c r="G24" i="5"/>
  <c r="G15" i="7"/>
  <c r="H14" i="7"/>
  <c r="I14" i="7" s="1"/>
  <c r="J14" i="7" s="1"/>
  <c r="H24" i="5" l="1"/>
  <c r="I24" i="5" s="1"/>
  <c r="J24" i="5"/>
  <c r="K24" i="5" s="1"/>
  <c r="B11" i="5" s="1"/>
  <c r="B12" i="5" s="1"/>
  <c r="G25" i="5"/>
  <c r="G16" i="7"/>
  <c r="H15" i="7"/>
  <c r="I15" i="7"/>
  <c r="J15" i="7" s="1"/>
  <c r="H16" i="7" l="1"/>
  <c r="I16" i="7"/>
  <c r="J16" i="7" s="1"/>
  <c r="G17" i="7"/>
  <c r="J25" i="5"/>
  <c r="K25" i="5" s="1"/>
  <c r="G26" i="5"/>
  <c r="H25" i="5"/>
  <c r="I25" i="5" s="1"/>
  <c r="H17" i="7" l="1"/>
  <c r="I17" i="7" s="1"/>
  <c r="J17" i="7" s="1"/>
  <c r="G18" i="7"/>
  <c r="J26" i="5"/>
  <c r="K26" i="5" s="1"/>
  <c r="G27" i="5"/>
  <c r="H26" i="5"/>
  <c r="I26" i="5" s="1"/>
  <c r="G19" i="7" l="1"/>
  <c r="H18" i="7"/>
  <c r="I18" i="7" s="1"/>
  <c r="J18" i="7" s="1"/>
  <c r="H27" i="5"/>
  <c r="I27" i="5" s="1"/>
  <c r="J27" i="5"/>
  <c r="K27" i="5" s="1"/>
  <c r="G28" i="5"/>
  <c r="H28" i="5" l="1"/>
  <c r="I28" i="5" s="1"/>
  <c r="J28" i="5"/>
  <c r="K28" i="5" s="1"/>
  <c r="G29" i="5"/>
  <c r="G20" i="7"/>
  <c r="H19" i="7"/>
  <c r="I19" i="7" s="1"/>
  <c r="J19" i="7" s="1"/>
  <c r="H20" i="7" l="1"/>
  <c r="I20" i="7" s="1"/>
  <c r="J20" i="7" s="1"/>
  <c r="G21" i="7"/>
  <c r="J29" i="5"/>
  <c r="K29" i="5" s="1"/>
  <c r="H29" i="5"/>
  <c r="H21" i="7" l="1"/>
  <c r="I21" i="7" s="1"/>
  <c r="J21" i="7" s="1"/>
  <c r="G22" i="7"/>
  <c r="I29" i="5"/>
  <c r="B13" i="5"/>
  <c r="G23" i="7" l="1"/>
  <c r="H22" i="7"/>
  <c r="I22" i="7" s="1"/>
  <c r="J22" i="7" s="1"/>
  <c r="G24" i="7" l="1"/>
  <c r="H23" i="7"/>
  <c r="I23" i="7"/>
  <c r="J23" i="7" s="1"/>
  <c r="H24" i="7" l="1"/>
  <c r="I24" i="7"/>
  <c r="J24" i="7" s="1"/>
  <c r="G25" i="7"/>
  <c r="H25" i="7" l="1"/>
  <c r="I25" i="7" s="1"/>
  <c r="J25" i="7" s="1"/>
  <c r="G26" i="7"/>
  <c r="G27" i="7" l="1"/>
  <c r="H26" i="7"/>
  <c r="I26" i="7" s="1"/>
  <c r="J26" i="7" s="1"/>
  <c r="G28" i="7" l="1"/>
  <c r="H27" i="7"/>
  <c r="I27" i="7"/>
  <c r="J27" i="7" s="1"/>
  <c r="H28" i="7" l="1"/>
  <c r="I28" i="7"/>
  <c r="J28" i="7" s="1"/>
  <c r="G29" i="7"/>
  <c r="H29" i="7" l="1"/>
  <c r="I29" i="7" s="1"/>
  <c r="J29" i="7" s="1"/>
  <c r="B11" i="7" s="1"/>
  <c r="B12" i="7" s="1"/>
</calcChain>
</file>

<file path=xl/sharedStrings.xml><?xml version="1.0" encoding="utf-8"?>
<sst xmlns="http://schemas.openxmlformats.org/spreadsheetml/2006/main" count="8427" uniqueCount="385">
  <si>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</si>
  <si>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</si>
  <si>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</si>
  <si>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</si>
  <si>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</si>
  <si>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</si>
  <si>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</si>
  <si>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</si>
  <si>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</si>
  <si>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</si>
  <si>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</si>
  <si>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</si>
  <si>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</si>
  <si>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</si>
  <si>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</si>
  <si>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</si>
  <si>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</si>
  <si>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</si>
  <si>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</si>
  <si>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</si>
  <si>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</si>
  <si>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</si>
  <si>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</si>
  <si>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</si>
  <si>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</si>
  <si>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</si>
  <si>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</si>
  <si>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</si>
  <si>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</si>
  <si>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</si>
  <si>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</si>
  <si>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</si>
  <si>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</si>
  <si>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</si>
  <si>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</si>
  <si>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</si>
  <si>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</si>
  <si>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</si>
  <si>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</si>
  <si>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</si>
  <si>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</si>
  <si>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</si>
  <si>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</si>
  <si>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</si>
  <si>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</si>
  <si>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</si>
  <si>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</si>
  <si>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Data entered by the sponsors</t>
  </si>
  <si>
    <t>Project Title:</t>
  </si>
  <si>
    <t>Calculated based on data entered by sponsor</t>
  </si>
  <si>
    <t>County</t>
  </si>
  <si>
    <t>Harris</t>
  </si>
  <si>
    <t>Benefits calculated by the template</t>
  </si>
  <si>
    <t>Facility Type</t>
  </si>
  <si>
    <t>Non-Freeway</t>
  </si>
  <si>
    <t>Street Name:</t>
  </si>
  <si>
    <t>*Preventable Crashes are those with defined characteristics that may be affected by the proposed improvement.</t>
  </si>
  <si>
    <t>Limits (From)</t>
  </si>
  <si>
    <t>Limits (To)</t>
  </si>
  <si>
    <t>Length (in Miles)</t>
  </si>
  <si>
    <t>Application ID Number (Auto generated in Project Id online Statements of Project Interest):</t>
  </si>
  <si>
    <t>MPOID Number (RTP ID)/CSJ Number (TxDOT ID#):</t>
  </si>
  <si>
    <t>Daily Travel Demand</t>
  </si>
  <si>
    <t xml:space="preserve">2021 Traffic Volume </t>
  </si>
  <si>
    <t>2021 Potential Daily Walk/Bile Commuters</t>
  </si>
  <si>
    <t>OUTPUTS</t>
  </si>
  <si>
    <t>Crash Rates (All Crashes)</t>
  </si>
  <si>
    <t>Per 1 million VMT</t>
  </si>
  <si>
    <t>Per 100 million VMT</t>
  </si>
  <si>
    <t>Total Fatality Crash Rate</t>
  </si>
  <si>
    <t>Total Serious Injury Crash Rate</t>
  </si>
  <si>
    <t>HGAC regional crash data provided by HGAC upon request</t>
  </si>
  <si>
    <t xml:space="preserve">Data calculated </t>
  </si>
  <si>
    <t>NON-INTERSECTION RELATED CRASHES</t>
  </si>
  <si>
    <t>INTERSECTION RELATED CRASHES</t>
  </si>
  <si>
    <t>All CRASHES</t>
  </si>
  <si>
    <t>2017 -2021 Crash Data</t>
  </si>
  <si>
    <t>Non-Intersection Related Crashes (5 Years)</t>
  </si>
  <si>
    <t>Average Annual  Crashes</t>
  </si>
  <si>
    <t>2021  Crash Rate per 1 million VMT (Ped/Bike rate based on potential ped/bike commuters*)</t>
  </si>
  <si>
    <t>2021  Crash Rate per 100 million VMT (Ped/Bike rate based on potential ped/bike commuters*)</t>
  </si>
  <si>
    <t>Intersection Crashes (5 Years)</t>
  </si>
  <si>
    <t>All Crashes (5 Years)</t>
  </si>
  <si>
    <t>Non-Intersection crashes</t>
  </si>
  <si>
    <t xml:space="preserve">Intersection crashes </t>
  </si>
  <si>
    <t>Motorist Fatalities</t>
  </si>
  <si>
    <t>NON INTERSECTION</t>
  </si>
  <si>
    <t>INTERSECTION</t>
  </si>
  <si>
    <t>Motorist Serious Injuries</t>
  </si>
  <si>
    <t>DRIVEWAY ACCESS</t>
  </si>
  <si>
    <t>INTERSECTION RELATED</t>
  </si>
  <si>
    <t>Motorist Non-Serious Injuries</t>
  </si>
  <si>
    <t>Motorist Possible Injuries</t>
  </si>
  <si>
    <t>Pedestrian Fatalities</t>
  </si>
  <si>
    <t>Pedestrian Serious Injuries</t>
  </si>
  <si>
    <t>Pedestrian Non-Serious Injuries</t>
  </si>
  <si>
    <t>Pedestrian Possible Injuries</t>
  </si>
  <si>
    <t>Cyclist Fatalities</t>
  </si>
  <si>
    <t>Cyclist Serious Injuries</t>
  </si>
  <si>
    <t>Cyclist Non-Serious Injuries</t>
  </si>
  <si>
    <t>Cyclist possible Injuries</t>
  </si>
  <si>
    <t>Total Fatalities</t>
  </si>
  <si>
    <t>Total Serious Injuries</t>
  </si>
  <si>
    <t>Total Non-Serious Injuries</t>
  </si>
  <si>
    <t>Total Possible Injuries</t>
  </si>
  <si>
    <t>OBJECTID</t>
  </si>
  <si>
    <t>Crash_ID</t>
  </si>
  <si>
    <t>HBM ID</t>
  </si>
  <si>
    <t>CRASH DATE</t>
  </si>
  <si>
    <t>HOUR</t>
  </si>
  <si>
    <t>DAY OF WEEK</t>
  </si>
  <si>
    <t>ROAD SYSTEM</t>
  </si>
  <si>
    <t>STREET NAME</t>
  </si>
  <si>
    <t>Direction</t>
  </si>
  <si>
    <t>LATITUDE</t>
  </si>
  <si>
    <t>LONGITUDE</t>
  </si>
  <si>
    <t>WEATHER</t>
  </si>
  <si>
    <t>LIGHTING</t>
  </si>
  <si>
    <t>TRAFFIC CONTROL</t>
  </si>
  <si>
    <t>FIRST HARMFUL EVENT</t>
  </si>
  <si>
    <t>CRASH SEVERITY</t>
  </si>
  <si>
    <t>CRASH CONTRIBUTING FACTOR</t>
  </si>
  <si>
    <t>FATALITY</t>
  </si>
  <si>
    <t>SERIOUS INJURY</t>
  </si>
  <si>
    <t>NON-SERIOUS INJURY</t>
  </si>
  <si>
    <t>POSSIBLE INJURY</t>
  </si>
  <si>
    <t>TOTAL INJURY</t>
  </si>
  <si>
    <t>NO INJURY</t>
  </si>
  <si>
    <t>DIRECTION</t>
  </si>
  <si>
    <t>MOTORIST FATALITY</t>
  </si>
  <si>
    <t>MOTORIST SERIOUS INJURY</t>
  </si>
  <si>
    <t>MOTORIST NON-SERIOUS INJURY</t>
  </si>
  <si>
    <t>MOTORIST POSSIBLE INJURY</t>
  </si>
  <si>
    <t xml:space="preserve">MOTORIST NOT INJURED </t>
  </si>
  <si>
    <t>MOTORIST TOTAL INJURY</t>
  </si>
  <si>
    <t>MOTORIST UNKNOWN</t>
  </si>
  <si>
    <t>PEDESTRIAN FATALITY</t>
  </si>
  <si>
    <t>PEDESTRIAN SERIOUS INJURY</t>
  </si>
  <si>
    <t>PEDESTRIAN NON-SERIOUS INJURY</t>
  </si>
  <si>
    <t>PEDESTRAIN POSSIBLE INJURY</t>
  </si>
  <si>
    <t>PEDESTRIAN NOT INJURED</t>
  </si>
  <si>
    <t>PEDESTRIAN TOTAL INJURY</t>
  </si>
  <si>
    <t>PEDESTRIAN UNKNOWN</t>
  </si>
  <si>
    <t>CYCLIST FATALITY</t>
  </si>
  <si>
    <t>CYCLIST SERIOUS INJURY</t>
  </si>
  <si>
    <t>CYCLIST NON-SERIOUS INJURY</t>
  </si>
  <si>
    <t>CYCLIST POSSIBLE INJURY</t>
  </si>
  <si>
    <t>CYCLIST NOT INJURED</t>
  </si>
  <si>
    <t>CYCLIST TOTAL INJURY</t>
  </si>
  <si>
    <t>CYCLIST UNKNOWN</t>
  </si>
  <si>
    <t>COUNTY</t>
  </si>
  <si>
    <t>CO. COMMISSIONER PRECINCT</t>
  </si>
  <si>
    <t>PLACE</t>
  </si>
  <si>
    <t>CITY COUNCIL DISTRICT</t>
  </si>
  <si>
    <t>ZIP CODE</t>
  </si>
  <si>
    <t>TRACT</t>
  </si>
  <si>
    <t>In &amp; Unincorporated Area</t>
  </si>
  <si>
    <t>geo</t>
  </si>
  <si>
    <t>ID</t>
  </si>
  <si>
    <t>H3M_ID</t>
  </si>
  <si>
    <t>THU</t>
  </si>
  <si>
    <t>LOCAL ROAD/STREET (STREET, ROAD, AVE., BLVD., PL.,</t>
  </si>
  <si>
    <t>WEST</t>
  </si>
  <si>
    <t>CLOUDY</t>
  </si>
  <si>
    <t>DAYLIGHT</t>
  </si>
  <si>
    <t>SIGNAL LIGHT</t>
  </si>
  <si>
    <t>MOTOR VEHICLE IN TRANSPORT</t>
  </si>
  <si>
    <t>NOT INJURED</t>
  </si>
  <si>
    <t>DRIVER INATTENTION</t>
  </si>
  <si>
    <t>Houston</t>
  </si>
  <si>
    <t>Incorporated</t>
  </si>
  <si>
    <t>y</t>
  </si>
  <si>
    <t>FRI</t>
  </si>
  <si>
    <t>UNKNOW</t>
  </si>
  <si>
    <t>CLEAR</t>
  </si>
  <si>
    <t>NON-INCAPACITATING INJURY</t>
  </si>
  <si>
    <t>DISREGARD STOP AND GO SIGNAL</t>
  </si>
  <si>
    <t>SOUTHWEST</t>
  </si>
  <si>
    <t>SAT</t>
  </si>
  <si>
    <t>SOUTH</t>
  </si>
  <si>
    <t>FOG</t>
  </si>
  <si>
    <t>CENTER STRIPE/DIVIDER</t>
  </si>
  <si>
    <t>FAILED TO CONTROL SPEED</t>
  </si>
  <si>
    <t>MON</t>
  </si>
  <si>
    <t>EAST</t>
  </si>
  <si>
    <t>STOP SIGN</t>
  </si>
  <si>
    <t>FAILED TO YIELD RIGHT OF WAY - STOP SIGN</t>
  </si>
  <si>
    <t>FAILED TO YIELD RIGHT OF WAY - TURN ON RED</t>
  </si>
  <si>
    <t>NORTH</t>
  </si>
  <si>
    <t>MARKED LANES</t>
  </si>
  <si>
    <t>CHANGED LANE WHEN UNSAFE</t>
  </si>
  <si>
    <t>SUN</t>
  </si>
  <si>
    <t>DARK, LIGHTED</t>
  </si>
  <si>
    <t>SIGNAL LIGHT WITH RED LIGHT RUNNING CAMERA</t>
  </si>
  <si>
    <t>DISREGARD STOP SIGN OR LIGHT</t>
  </si>
  <si>
    <t>TUE</t>
  </si>
  <si>
    <t>BACKED WITHOUT SAFETY</t>
  </si>
  <si>
    <t>FAILED TO DRIVE IN SINGLE LANE</t>
  </si>
  <si>
    <t>WED</t>
  </si>
  <si>
    <t>NONE</t>
  </si>
  <si>
    <t>FIXED OBJECT</t>
  </si>
  <si>
    <t>UNDER INFLUENCE - ALCOHOL</t>
  </si>
  <si>
    <t>RAIN</t>
  </si>
  <si>
    <t>Source: https://ftp.txdot.gov/pub/txdot-info/trf/hsip/hsip-guidance-june-2020.pdf</t>
  </si>
  <si>
    <t>Work Type (TxDOT HSIP)</t>
  </si>
  <si>
    <t>Work Code</t>
  </si>
  <si>
    <t>Crash Reduction Factor</t>
  </si>
  <si>
    <t>Service life</t>
  </si>
  <si>
    <t>Preventable Crash types</t>
  </si>
  <si>
    <t>Preventable Crash types (HSIP guidelines)</t>
  </si>
  <si>
    <t>Install Warning/Guide Signs</t>
  </si>
  <si>
    <t>Non-Intersection related (Roadway Related)</t>
  </si>
  <si>
    <t>Vehicle Movements/Manner of Collision, Roadway
Related</t>
  </si>
  <si>
    <t>Install Intersection Flashing Beacon</t>
  </si>
  <si>
    <t xml:space="preserve">Intersection Related </t>
  </si>
  <si>
    <t>Install Traffic Signal</t>
  </si>
  <si>
    <t>Intersection Related</t>
  </si>
  <si>
    <t>Intersection Related, Vehicle Movements/Manner of
Collision</t>
  </si>
  <si>
    <t>Improve Traffic Signals</t>
  </si>
  <si>
    <t>Install Pedestrian Signal</t>
  </si>
  <si>
    <t>Pedestrian, Cyclist</t>
  </si>
  <si>
    <t>Interconnect Signals</t>
  </si>
  <si>
    <t>All</t>
  </si>
  <si>
    <t>Install Delineators</t>
  </si>
  <si>
    <t>Roadway Related, Dark light condition</t>
  </si>
  <si>
    <t>Install School Zones</t>
  </si>
  <si>
    <t>Replace Flashing Beacon with a Traffic Signal</t>
  </si>
  <si>
    <t>Intersection Related, Vehicle Movements/Manner of
Collision, Pedestrian, Cyclist</t>
  </si>
  <si>
    <t>Install Overhead Signs</t>
  </si>
  <si>
    <t>Vehicle Movements/Manner of Collision</t>
  </si>
  <si>
    <t>Install Advance Warning Signals (Intersection — Existing Signal, Flashing Beacon or STOP Signs)</t>
  </si>
  <si>
    <t>Install Advance Warning Signals (Curve)</t>
  </si>
  <si>
    <t>Roadway Related, Vehicle Movements/Manner of Collision</t>
  </si>
  <si>
    <t>Install Advance Warning Signals and Signs (Intersection — Existing Signal, Flashing Beacon or STOP Signs)</t>
  </si>
  <si>
    <t>Install Advance Warning Signals and Signs (Curve)</t>
  </si>
  <si>
    <t>Roadway Related,  Vehicle Movements/Manner of Collision</t>
  </si>
  <si>
    <t>Install Advance Warning Signs (Intersection — Existing Warning Signals</t>
  </si>
  <si>
    <t>Install Advance Warning Signs (Curve — Existing Warning Signals)</t>
  </si>
  <si>
    <t>Improve Pedestrian Signals</t>
  </si>
  <si>
    <t>Pedestrian</t>
  </si>
  <si>
    <t>Install Advance Warning Signals and Signs</t>
  </si>
  <si>
    <t>Improve School Zone</t>
  </si>
  <si>
    <t xml:space="preserve">Install LED Flashing Chevrons (Curve) </t>
  </si>
  <si>
    <t>Install Chevrons</t>
  </si>
  <si>
    <t>Install Flashing Yellow Arrow</t>
  </si>
  <si>
    <t xml:space="preserve">Intersection Related, Vehicle Movements/Manner of
Collision, </t>
  </si>
  <si>
    <t xml:space="preserve">Install Surface Mounted Delineators on Centerline </t>
  </si>
  <si>
    <t>Install Median Barrier</t>
  </si>
  <si>
    <t>Install Raised Median</t>
  </si>
  <si>
    <t>Part of Roadway No. 1 Involved, (Vehicle Movements/Manner
of Collision</t>
  </si>
  <si>
    <t>Flatten Side Slope</t>
  </si>
  <si>
    <t>Roadway Related</t>
  </si>
  <si>
    <t>Safety Treat Fixed Objects</t>
  </si>
  <si>
    <t>Install Impact Attenuation System</t>
  </si>
  <si>
    <t>Object Struck</t>
  </si>
  <si>
    <t>Widen Bridge</t>
  </si>
  <si>
    <t>Resurfacing</t>
  </si>
  <si>
    <t>Surface Condition</t>
  </si>
  <si>
    <t>Safety Lighting</t>
  </si>
  <si>
    <t>Light Condition - Dark</t>
  </si>
  <si>
    <t>Safety Lighting at Intersection</t>
  </si>
  <si>
    <t>Light Condition - Dark, Intersection Related</t>
  </si>
  <si>
    <t>High Friction Surface Treatment (Curve)</t>
  </si>
  <si>
    <t xml:space="preserve">Roadway Related or Surface Condition </t>
  </si>
  <si>
    <t>High Friction Surface Treatment (Intersection)</t>
  </si>
  <si>
    <t>Install Pavement Markings</t>
  </si>
  <si>
    <t>Install Edge Marking</t>
  </si>
  <si>
    <t>Roadway Related/Off road</t>
  </si>
  <si>
    <t>Install Pedestrian Crosswalk</t>
  </si>
  <si>
    <t>Install Centerline Striping</t>
  </si>
  <si>
    <t>Install Sidewalks</t>
  </si>
  <si>
    <t>Widen Lane(s)</t>
  </si>
  <si>
    <t>Roadway Related, Vehicle Movements/Manner of Collision =</t>
  </si>
  <si>
    <t>Widen Paved Shoulder (to 5 ft. or less)</t>
  </si>
  <si>
    <t>Construct Paved Shoulders (1 – 4 ft.)</t>
  </si>
  <si>
    <t>Improve Vertical Alignment</t>
  </si>
  <si>
    <t>Improve Horizontal Alignment</t>
  </si>
  <si>
    <t>Increase Superelevation</t>
  </si>
  <si>
    <t>Construct Turn Arounds</t>
  </si>
  <si>
    <t>Intersection Related, Vehicle Movements/Manner of Collision</t>
  </si>
  <si>
    <t>Grade Separation</t>
  </si>
  <si>
    <t>Construct Interchange</t>
  </si>
  <si>
    <t>Close Crossover</t>
  </si>
  <si>
    <t>Part of Roadway Involved, Vehicle Movements/Manner of Collision</t>
  </si>
  <si>
    <t>Add Through Lane</t>
  </si>
  <si>
    <t>Install Continuous Turn Lane</t>
  </si>
  <si>
    <t>Vehicle Movements/Manner of Collision (Roadway related)</t>
  </si>
  <si>
    <t>Add Left Turn Lane</t>
  </si>
  <si>
    <t>Vehicle Movements/Manner of Collision, Intersection Related</t>
  </si>
  <si>
    <t>Lengthen Left Turn Lane</t>
  </si>
  <si>
    <t>Add Right Turn Lane</t>
  </si>
  <si>
    <t>Lengthen Right Turn Lane</t>
  </si>
  <si>
    <t>Construct Pedestrian Over/Under Pass</t>
  </si>
  <si>
    <t>Convert to One-Way Frontage Roads</t>
  </si>
  <si>
    <t>Part of Roadway Involved</t>
  </si>
  <si>
    <t>Milled Edge line Rumble Strips</t>
  </si>
  <si>
    <t>Profile Edge line Markings</t>
  </si>
  <si>
    <t>Roadway Related, Vehicle Movements/Manner of Collision, Surface condition - wet, slush, ice, snow</t>
  </si>
  <si>
    <t xml:space="preserve">Raised Edge line Rumble Strips </t>
  </si>
  <si>
    <t>Widen Paved Shoulders (to &gt; 5 ft.)</t>
  </si>
  <si>
    <r>
      <t>Construct Paved Shoulders (</t>
    </r>
    <r>
      <rPr>
        <u/>
        <sz val="11"/>
        <color theme="1"/>
        <rFont val="Calibri"/>
        <family val="2"/>
        <scheme val="minor"/>
      </rPr>
      <t>&gt;</t>
    </r>
    <r>
      <rPr>
        <sz val="11"/>
        <color theme="1"/>
        <rFont val="Calibri"/>
        <family val="2"/>
        <scheme val="minor"/>
      </rPr>
      <t xml:space="preserve"> 5ft)</t>
    </r>
  </si>
  <si>
    <t>Convert 2-Lane Facility to 4-Lane Divided</t>
  </si>
  <si>
    <t>Install Passing Lanes on 2-Lane Road</t>
  </si>
  <si>
    <t>Provide Additional Paved Surface Width</t>
  </si>
  <si>
    <t>Milled Centerline Rumble Strips</t>
  </si>
  <si>
    <t>Profile Centerline Markings</t>
  </si>
  <si>
    <t>Raised Centerline Rumble Strips</t>
  </si>
  <si>
    <t>Transverse Rumble Strips</t>
  </si>
  <si>
    <t>Construct a Roundabout</t>
  </si>
  <si>
    <t>Brazoria</t>
  </si>
  <si>
    <t>Freeway</t>
  </si>
  <si>
    <t>Chambers</t>
  </si>
  <si>
    <t>Fort Bend</t>
  </si>
  <si>
    <t>Galveston</t>
  </si>
  <si>
    <t>Liberty</t>
  </si>
  <si>
    <t>Montgomery</t>
  </si>
  <si>
    <t>Waller</t>
  </si>
  <si>
    <t>5-Year Average Regional Crash Rates Per 100 Million</t>
  </si>
  <si>
    <t>Fatalities</t>
  </si>
  <si>
    <t>Serious Injuries</t>
  </si>
  <si>
    <t>CMV</t>
  </si>
  <si>
    <t>TRANSIT</t>
  </si>
  <si>
    <t>SCHOOLBUS</t>
  </si>
  <si>
    <t>WAUGH DR</t>
  </si>
  <si>
    <t>FAILED TO YIELD RIGHT OF WAY - TURNING LEFT</t>
  </si>
  <si>
    <t>Harris - 1</t>
  </si>
  <si>
    <t>Houston - District C</t>
  </si>
  <si>
    <t>No</t>
  </si>
  <si>
    <t>W DALLAS ST</t>
  </si>
  <si>
    <t>DAWN</t>
  </si>
  <si>
    <t>UNKNOWN</t>
  </si>
  <si>
    <t>WASHINGTON AVE</t>
  </si>
  <si>
    <t>Houston - District H</t>
  </si>
  <si>
    <t>ALLEN PKWY</t>
  </si>
  <si>
    <t>S HEIGHTS BLVD</t>
  </si>
  <si>
    <t>TURNED IMPROPERLY - WRONG LANE</t>
  </si>
  <si>
    <t>TURNED WHEN UNSAFE</t>
  </si>
  <si>
    <t>INCAPACITATING INJURY</t>
  </si>
  <si>
    <t>FAILED TO YIELD RIGHT OF WAY - OPEN INTERSECTION</t>
  </si>
  <si>
    <t>DARK, UNKNOWN LIGHTING</t>
  </si>
  <si>
    <t>FAULTY EVASIVE ACTION</t>
  </si>
  <si>
    <t>MEMORIAL DR</t>
  </si>
  <si>
    <t>NORTHWEST</t>
  </si>
  <si>
    <t>YIELD SIGN</t>
  </si>
  <si>
    <t>SOUTHEAST</t>
  </si>
  <si>
    <t>OVERTURNED</t>
  </si>
  <si>
    <t>DARK, NOT LIGHTED</t>
  </si>
  <si>
    <t>NORTHEAST</t>
  </si>
  <si>
    <t>CROSSWALK</t>
  </si>
  <si>
    <t>PEDESTRIAN</t>
  </si>
  <si>
    <t>FAILED TO YIELD RIGHT OF WAY - TO PEDESTRIAN</t>
  </si>
  <si>
    <t>Transit Involved</t>
  </si>
  <si>
    <t>OTHER (EXPLAIN IN NARRATIVE)</t>
  </si>
  <si>
    <t>DAMICO ST</t>
  </si>
  <si>
    <t>WILLIA ST</t>
  </si>
  <si>
    <t>Transit Caused</t>
  </si>
  <si>
    <t>TURNED IMPROPERLY - WIDE RIGHT</t>
  </si>
  <si>
    <t>FEAGAN ST</t>
  </si>
  <si>
    <t>UNSAFE SPEED</t>
  </si>
  <si>
    <t>FAILED TO YIELD RIGHT OF WAY - YIELD SIGN</t>
  </si>
  <si>
    <t>FLASHING YELLOW LIGHT</t>
  </si>
  <si>
    <t>HAD BEEN DRINKING</t>
  </si>
  <si>
    <t>DUSK</t>
  </si>
  <si>
    <t>TOLL ROAD</t>
  </si>
  <si>
    <t>CMV Caused</t>
  </si>
  <si>
    <t>PEDALCYCLIST</t>
  </si>
  <si>
    <t>FAILED TO PASS TO RIGHT SAFELY</t>
  </si>
  <si>
    <t>WRONG WAY - ONE WAY ROAD</t>
  </si>
  <si>
    <t>FLASHING RED LIGHT</t>
  </si>
  <si>
    <t>FOLLOWED TOO CLOSELY</t>
  </si>
  <si>
    <t>PARKED CAR</t>
  </si>
  <si>
    <t>HEIGHTS BLVD</t>
  </si>
  <si>
    <t>DISREGARD TURN MARKS AT INTERSECTION</t>
  </si>
  <si>
    <t>FAILED TO YIELD RIGHT OF WAY - PRIVATE DRIVE</t>
  </si>
  <si>
    <t>ILL (EXPLAIN IN NARRATIVE)</t>
  </si>
  <si>
    <t>RAYMOND ST</t>
  </si>
  <si>
    <t>PEDESTRIAN FAILED TO YIELD RIGHT OF WAY TO VEHICLE</t>
  </si>
  <si>
    <t>WAUGHFORD ST</t>
  </si>
  <si>
    <t>DISTRACTION IN VEHICLE</t>
  </si>
  <si>
    <t>YALE ST</t>
  </si>
  <si>
    <t>NOT APPLICABLE</t>
  </si>
  <si>
    <t xml:space="preserve">Transforming 
Waugh Drive </t>
  </si>
  <si>
    <t>Waugh Drive &amp; South Heights Boulevard</t>
  </si>
  <si>
    <t>Washington Avenue</t>
  </si>
  <si>
    <t>W Dallas Street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</si>
</sst>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164" formatCode="&quot;$&quot;#,##0.00"/>
    <numFmt numFmtId="165" formatCode="&quot;$&quot;#,##0"/>
    <numFmt numFmtId="166" formatCode="0.000"/>
    <numFmt numFmtId="167" formatCode="0.000000"/>
    <numFmt numFmtId="168" formatCode="#,##0.000000"/>
    <numFmt numFmtId="169" formatCode="#,##0.0000"/>
  </numFmts>
  <fonts count="1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u/>
      <sz val="11"/>
      <color theme="1"/>
      <name val="Calibri"/>
      <family val="2"/>
      <scheme val="minor"/>
    </font>
    <font>
      <i/>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sz val="11"/>
      <name val="Calibri"/>
      <family val="2"/>
      <scheme val="minor"/>
    </font>
    <font>
      <sz val="11"/>
      <color theme="0"/>
      <name val="Calibri"/>
      <family val="2"/>
      <scheme val="minor"/>
    </font>
    <font>
      <sz val="10"/>
      <color rgb="FF000000"/>
      <name val="Arial"/>
      <family val="2"/>
    </font>
    <font>
      <b/>
      <sz val="11"/>
      <name val="Calibri"/>
      <family val="2"/>
      <scheme val="minor"/>
    </font>
    <font>
      <sz val="11"/>
      <color rgb="FFFF0000"/>
      <name val="Calibri"/>
      <family val="2"/>
      <scheme val="minor"/>
    </font>
    <font>
      <b/>
      <sz val="11"/>
      <color rgb="FFFF0000"/>
      <name val="Calibri"/>
      <family val="2"/>
      <scheme val="minor"/>
    </font>
  </fonts>
  <fills count="18">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6" tint="-0.249977111117893"/>
        <bgColor indexed="64"/>
      </patternFill>
    </fill>
    <fill>
      <patternFill patternType="solid">
        <fgColor theme="0" tint="-0.24997711111789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44" fontId="1" fillId="0" borderId="0" applyFont="0" applyFill="0" applyBorder="0" applyAlignment="0" applyProtection="0"/>
    <xf numFmtId="0" fontId="11" fillId="0" borderId="0"/>
  </cellStyleXfs>
  <cellXfs count="120">
    <xf numFmtId="0" fontId="0" fillId="0" borderId="0" xfId="0"/>
    <xf numFmtId="0" fontId="0" fillId="2" borderId="1" xfId="0" applyFill="1" applyBorder="1"/>
    <xf numFmtId="0" fontId="0" fillId="2" borderId="1" xfId="0" applyFill="1" applyBorder="1" applyProtection="1">
      <protection locked="0"/>
    </xf>
    <xf numFmtId="0" fontId="2" fillId="3" borderId="1" xfId="0" applyFont="1" applyFill="1" applyBorder="1"/>
    <xf numFmtId="0" fontId="6"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ill="1" applyBorder="1" applyAlignment="1">
      <alignment horizontal="center"/>
    </xf>
    <xf numFmtId="0" fontId="0" fillId="8" borderId="1" xfId="0"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5" fontId="0" fillId="2" borderId="1" xfId="0" applyNumberFormat="1" applyFill="1" applyBorder="1" applyProtection="1">
      <protection locked="0"/>
    </xf>
    <xf numFmtId="0" fontId="6" fillId="9" borderId="1" xfId="0" applyFont="1" applyFill="1" applyBorder="1" applyAlignment="1">
      <alignment horizontal="center"/>
    </xf>
    <xf numFmtId="0" fontId="0" fillId="0" borderId="0" xfId="0" applyAlignment="1">
      <alignment vertical="top"/>
    </xf>
    <xf numFmtId="168" fontId="0" fillId="11" borderId="3" xfId="0" applyNumberFormat="1" applyFill="1" applyBorder="1"/>
    <xf numFmtId="164" fontId="0" fillId="6" borderId="1" xfId="1" applyNumberFormat="1" applyFont="1" applyFill="1" applyBorder="1" applyAlignment="1">
      <alignment horizontal="center"/>
    </xf>
    <xf numFmtId="165" fontId="0" fillId="11" borderId="1" xfId="0" applyNumberFormat="1" applyFill="1" applyBorder="1"/>
    <xf numFmtId="164" fontId="0" fillId="6" borderId="1" xfId="1" applyNumberFormat="1" applyFont="1" applyFill="1" applyBorder="1" applyAlignment="1" applyProtection="1">
      <alignment horizontal="center"/>
    </xf>
    <xf numFmtId="167" fontId="0" fillId="12" borderId="1" xfId="0" applyNumberFormat="1" applyFill="1" applyBorder="1" applyAlignment="1" applyProtection="1">
      <alignment horizontal="center"/>
      <protection locked="0"/>
    </xf>
    <xf numFmtId="164" fontId="0" fillId="7" borderId="1" xfId="1" applyNumberFormat="1" applyFont="1" applyFill="1" applyBorder="1" applyAlignment="1" applyProtection="1">
      <alignment horizontal="center"/>
    </xf>
    <xf numFmtId="164" fontId="0" fillId="4" borderId="1" xfId="0" applyNumberFormat="1" applyFill="1" applyBorder="1"/>
    <xf numFmtId="2" fontId="0" fillId="4" borderId="1" xfId="0" applyNumberFormat="1" applyFill="1" applyBorder="1"/>
    <xf numFmtId="164" fontId="0" fillId="8" borderId="1" xfId="1" applyNumberFormat="1" applyFont="1" applyFill="1" applyBorder="1" applyAlignment="1">
      <alignment horizontal="center"/>
    </xf>
    <xf numFmtId="165" fontId="0" fillId="4" borderId="1" xfId="0" applyNumberFormat="1" applyFill="1" applyBorder="1"/>
    <xf numFmtId="167" fontId="0" fillId="11" borderId="1" xfId="0" applyNumberFormat="1" applyFill="1" applyBorder="1" applyProtection="1">
      <protection locked="0"/>
    </xf>
    <xf numFmtId="4" fontId="0" fillId="2" borderId="1" xfId="0" applyNumberFormat="1" applyFill="1" applyBorder="1" applyProtection="1">
      <protection locked="0"/>
    </xf>
    <xf numFmtId="0" fontId="0" fillId="0" borderId="1" xfId="0" applyBorder="1"/>
    <xf numFmtId="0" fontId="3" fillId="10" borderId="1" xfId="0" applyFont="1" applyFill="1" applyBorder="1" applyAlignment="1">
      <alignment vertical="center"/>
    </xf>
    <xf numFmtId="0" fontId="0" fillId="0" borderId="1" xfId="0" applyBorder="1" applyAlignment="1">
      <alignment vertical="center"/>
    </xf>
    <xf numFmtId="0" fontId="0" fillId="0" borderId="1" xfId="0" applyBorder="1" applyAlignment="1">
      <alignment vertical="center" wrapText="1"/>
    </xf>
    <xf numFmtId="0" fontId="0" fillId="0" borderId="1" xfId="0" applyBorder="1" applyAlignment="1">
      <alignment horizontal="center" vertical="center"/>
    </xf>
    <xf numFmtId="9" fontId="0" fillId="0" borderId="1" xfId="0" applyNumberFormat="1" applyBorder="1" applyAlignment="1">
      <alignment horizontal="center" vertical="center"/>
    </xf>
    <xf numFmtId="0" fontId="2" fillId="3" borderId="1" xfId="0" applyFont="1" applyFill="1" applyBorder="1" applyAlignment="1">
      <alignment vertical="center" wrapText="1"/>
    </xf>
    <xf numFmtId="0" fontId="0" fillId="0" borderId="1" xfId="0" applyBorder="1" applyAlignment="1">
      <alignment wrapText="1"/>
    </xf>
    <xf numFmtId="9" fontId="0" fillId="0" borderId="1" xfId="0" applyNumberFormat="1" applyBorder="1" applyAlignment="1">
      <alignment horizontal="center" vertical="center" wrapText="1"/>
    </xf>
    <xf numFmtId="0" fontId="0" fillId="0" borderId="0" xfId="0" applyAlignment="1">
      <alignment vertical="center"/>
    </xf>
    <xf numFmtId="0" fontId="8" fillId="0" borderId="4" xfId="0" applyFont="1" applyBorder="1" applyAlignment="1">
      <alignment vertical="center"/>
    </xf>
    <xf numFmtId="0" fontId="0" fillId="0" borderId="4" xfId="0" applyBorder="1" applyAlignment="1">
      <alignment vertical="center"/>
    </xf>
    <xf numFmtId="0" fontId="0" fillId="2" borderId="1" xfId="0" applyFill="1" applyBorder="1" applyAlignment="1">
      <alignment vertical="center"/>
    </xf>
    <xf numFmtId="0" fontId="0" fillId="0" borderId="0" xfId="0" applyAlignment="1" applyProtection="1">
      <alignment vertical="center" wrapText="1"/>
      <protection locked="0"/>
    </xf>
    <xf numFmtId="0" fontId="0" fillId="13" borderId="1" xfId="0" applyFill="1" applyBorder="1" applyAlignment="1">
      <alignment vertical="center"/>
    </xf>
    <xf numFmtId="0" fontId="0" fillId="14" borderId="1" xfId="0" applyFill="1" applyBorder="1" applyAlignment="1">
      <alignment vertical="center"/>
    </xf>
    <xf numFmtId="0" fontId="0" fillId="0" borderId="0" xfId="0" applyAlignment="1">
      <alignment vertical="center" wrapText="1"/>
    </xf>
    <xf numFmtId="2" fontId="0" fillId="0" borderId="0" xfId="0" applyNumberFormat="1" applyAlignment="1">
      <alignment vertical="center"/>
    </xf>
    <xf numFmtId="2" fontId="0" fillId="14" borderId="1" xfId="0" applyNumberFormat="1" applyFill="1" applyBorder="1" applyAlignment="1" applyProtection="1">
      <alignment horizontal="center" vertical="center"/>
      <protection locked="0"/>
    </xf>
    <xf numFmtId="166" fontId="0" fillId="14" borderId="1" xfId="0" applyNumberFormat="1" applyFill="1" applyBorder="1" applyAlignment="1" applyProtection="1">
      <alignment horizontal="center" vertical="center"/>
      <protection locked="0"/>
    </xf>
    <xf numFmtId="0" fontId="0" fillId="0" borderId="0" xfId="0" applyAlignment="1">
      <alignment wrapText="1"/>
    </xf>
    <xf numFmtId="0" fontId="3" fillId="10" borderId="1" xfId="0" applyFont="1" applyFill="1" applyBorder="1" applyAlignment="1">
      <alignment vertical="center" wrapText="1"/>
    </xf>
    <xf numFmtId="0" fontId="9" fillId="0" borderId="1" xfId="0" applyFont="1" applyBorder="1" applyAlignment="1">
      <alignment vertical="center" wrapText="1"/>
    </xf>
    <xf numFmtId="0" fontId="2" fillId="3" borderId="1" xfId="0" applyFont="1" applyFill="1" applyBorder="1" applyAlignment="1">
      <alignment horizontal="left" vertical="center" wrapText="1"/>
    </xf>
    <xf numFmtId="0" fontId="0" fillId="0" borderId="0" xfId="0" applyAlignment="1">
      <alignment horizontal="left" vertical="center"/>
    </xf>
    <xf numFmtId="0" fontId="0" fillId="15" borderId="1" xfId="0" applyFill="1" applyBorder="1" applyAlignment="1" applyProtection="1">
      <alignment horizontal="left" vertical="center"/>
      <protection locked="0"/>
    </xf>
    <xf numFmtId="0" fontId="0" fillId="15" borderId="1" xfId="0" applyFill="1" applyBorder="1" applyAlignment="1" applyProtection="1">
      <alignment horizontal="center" vertical="center"/>
      <protection locked="0"/>
    </xf>
    <xf numFmtId="0" fontId="10" fillId="0" borderId="0" xfId="0" applyFont="1"/>
    <xf numFmtId="0" fontId="9" fillId="0" borderId="0" xfId="0" applyFont="1"/>
    <xf numFmtId="0" fontId="12" fillId="10" borderId="1" xfId="0" applyFont="1" applyFill="1" applyBorder="1" applyAlignment="1">
      <alignment vertical="center"/>
    </xf>
    <xf numFmtId="0" fontId="9" fillId="0" borderId="1" xfId="0" applyFont="1" applyBorder="1" applyAlignment="1">
      <alignment vertical="center"/>
    </xf>
    <xf numFmtId="0" fontId="9" fillId="0" borderId="1" xfId="0" applyFont="1" applyBorder="1"/>
    <xf numFmtId="0" fontId="9" fillId="0" borderId="0" xfId="0" applyFont="1" applyAlignment="1">
      <alignment vertical="center"/>
    </xf>
    <xf numFmtId="1" fontId="0" fillId="0" borderId="0" xfId="0" applyNumberFormat="1" applyAlignment="1">
      <alignment vertical="center"/>
    </xf>
    <xf numFmtId="3" fontId="0" fillId="0" borderId="0" xfId="0" applyNumberFormat="1"/>
    <xf numFmtId="0" fontId="0" fillId="2" borderId="1" xfId="0" applyFill="1" applyBorder="1" applyAlignment="1" applyProtection="1">
      <alignment horizontal="right" wrapText="1"/>
      <protection locked="0"/>
    </xf>
    <xf numFmtId="0" fontId="0" fillId="10" borderId="1" xfId="0" applyFill="1" applyBorder="1" applyAlignment="1">
      <alignment vertical="center"/>
    </xf>
    <xf numFmtId="0" fontId="0" fillId="10" borderId="1" xfId="0" applyFill="1" applyBorder="1" applyAlignment="1">
      <alignment horizontal="center" vertical="center"/>
    </xf>
    <xf numFmtId="9" fontId="0" fillId="10" borderId="1" xfId="0" applyNumberFormat="1" applyFill="1" applyBorder="1" applyAlignment="1">
      <alignment horizontal="center" vertical="center"/>
    </xf>
    <xf numFmtId="0" fontId="9" fillId="10" borderId="1" xfId="0" applyFont="1" applyFill="1" applyBorder="1" applyAlignment="1">
      <alignment vertical="center"/>
    </xf>
    <xf numFmtId="0" fontId="0" fillId="10" borderId="1" xfId="0" applyFill="1" applyBorder="1" applyAlignment="1">
      <alignment wrapText="1"/>
    </xf>
    <xf numFmtId="0" fontId="0" fillId="2" borderId="1" xfId="0" applyFill="1" applyBorder="1" applyAlignment="1">
      <alignment vertical="center" wrapText="1"/>
    </xf>
    <xf numFmtId="3" fontId="9" fillId="0" borderId="0" xfId="0" applyNumberFormat="1" applyFont="1"/>
    <xf numFmtId="2" fontId="9" fillId="0" borderId="0" xfId="0" applyNumberFormat="1" applyFont="1" applyAlignment="1">
      <alignment vertical="center"/>
    </xf>
    <xf numFmtId="169" fontId="9" fillId="0" borderId="0" xfId="0" applyNumberFormat="1" applyFont="1"/>
    <xf numFmtId="1" fontId="9" fillId="0" borderId="0" xfId="0" applyNumberFormat="1" applyFont="1"/>
    <xf numFmtId="166" fontId="9" fillId="0" borderId="0" xfId="0" applyNumberFormat="1" applyFont="1"/>
    <xf numFmtId="14" fontId="0" fillId="0" borderId="0" xfId="0" applyNumberFormat="1"/>
    <xf numFmtId="166" fontId="0" fillId="0" borderId="0" xfId="0" applyNumberFormat="1"/>
    <xf numFmtId="0" fontId="2" fillId="3" borderId="0" xfId="0" applyFont="1" applyFill="1" applyAlignment="1">
      <alignment horizontal="center" vertical="center" wrapText="1"/>
    </xf>
    <xf numFmtId="0" fontId="14" fillId="0" borderId="0" xfId="0" applyFont="1" applyAlignment="1">
      <alignment vertical="center" wrapText="1"/>
    </xf>
    <xf numFmtId="166" fontId="13" fillId="0" borderId="0" xfId="0" applyNumberFormat="1" applyFont="1" applyAlignment="1">
      <alignment vertical="center"/>
    </xf>
    <xf numFmtId="0" fontId="2" fillId="16" borderId="1" xfId="0" applyFont="1" applyFill="1" applyBorder="1" applyAlignment="1">
      <alignment vertical="center" wrapText="1"/>
    </xf>
    <xf numFmtId="166" fontId="3" fillId="13" borderId="1" xfId="0" applyNumberFormat="1" applyFont="1" applyFill="1" applyBorder="1" applyAlignment="1">
      <alignment vertical="center"/>
    </xf>
    <xf numFmtId="0" fontId="2" fillId="16" borderId="10" xfId="0" applyFont="1" applyFill="1" applyBorder="1" applyAlignment="1">
      <alignment vertical="center" wrapText="1"/>
    </xf>
    <xf numFmtId="0" fontId="2" fillId="16" borderId="11" xfId="0" applyFont="1" applyFill="1" applyBorder="1" applyAlignment="1">
      <alignment vertical="center" wrapText="1"/>
    </xf>
    <xf numFmtId="166" fontId="3" fillId="13" borderId="11" xfId="0" applyNumberFormat="1" applyFont="1" applyFill="1" applyBorder="1" applyAlignment="1">
      <alignment vertical="center"/>
    </xf>
    <xf numFmtId="0" fontId="2" fillId="16" borderId="12" xfId="0" applyFont="1" applyFill="1" applyBorder="1" applyAlignment="1">
      <alignment vertical="center" wrapText="1"/>
    </xf>
    <xf numFmtId="166" fontId="3" fillId="13" borderId="13" xfId="0" applyNumberFormat="1" applyFont="1" applyFill="1" applyBorder="1" applyAlignment="1">
      <alignment vertical="center"/>
    </xf>
    <xf numFmtId="166" fontId="3" fillId="13" borderId="14" xfId="0" applyNumberFormat="1" applyFont="1" applyFill="1" applyBorder="1" applyAlignment="1">
      <alignment vertical="center"/>
    </xf>
    <xf numFmtId="0" fontId="5" fillId="0" borderId="0" xfId="0" applyFont="1" applyAlignment="1">
      <alignment vertical="center" wrapText="1"/>
    </xf>
    <xf numFmtId="0" fontId="0" fillId="0" borderId="0" xfId="0" applyAlignment="1" applyProtection="1">
      <alignment horizontal="left" vertical="center" wrapText="1"/>
      <protection locked="0"/>
    </xf>
    <xf numFmtId="0" fontId="6" fillId="0" borderId="0" xfId="0" applyFont="1" applyAlignment="1">
      <alignment horizontal="center" vertical="center" wrapText="1"/>
    </xf>
    <xf numFmtId="3" fontId="0" fillId="2" borderId="1" xfId="0" applyNumberFormat="1" applyFill="1" applyBorder="1" applyAlignment="1" applyProtection="1">
      <alignment vertical="center" wrapText="1"/>
      <protection locked="0"/>
    </xf>
    <xf numFmtId="3" fontId="0" fillId="0" borderId="0" xfId="0" applyNumberFormat="1" applyAlignment="1" applyProtection="1">
      <alignment vertical="center" wrapText="1"/>
      <protection locked="0"/>
    </xf>
    <xf numFmtId="0" fontId="0" fillId="14" borderId="1" xfId="0" applyFill="1" applyBorder="1" applyAlignment="1">
      <alignment vertical="center" wrapText="1"/>
    </xf>
    <xf numFmtId="3" fontId="0" fillId="14" borderId="1" xfId="0" applyNumberFormat="1" applyFill="1" applyBorder="1" applyAlignment="1" applyProtection="1">
      <alignment vertical="center" wrapText="1"/>
      <protection locked="0"/>
    </xf>
    <xf numFmtId="166" fontId="3" fillId="13" borderId="1" xfId="0" applyNumberFormat="1" applyFont="1" applyFill="1" applyBorder="1" applyAlignment="1">
      <alignment vertical="center" wrapText="1"/>
    </xf>
    <xf numFmtId="0" fontId="8" fillId="0" borderId="0" xfId="0" applyFont="1" applyAlignment="1">
      <alignment vertical="center" wrapText="1"/>
    </xf>
    <xf numFmtId="0" fontId="3" fillId="17" borderId="1" xfId="0" applyFont="1" applyFill="1" applyBorder="1" applyAlignment="1">
      <alignment horizontal="center" vertical="center"/>
    </xf>
    <xf numFmtId="0" fontId="3" fillId="0" borderId="0" xfId="0" applyFont="1"/>
    <xf numFmtId="0" fontId="7" fillId="3" borderId="2" xfId="0" applyFont="1" applyFill="1" applyBorder="1" applyAlignment="1">
      <alignment horizontal="center"/>
    </xf>
    <xf numFmtId="0" fontId="7" fillId="3" borderId="3" xfId="0" applyFont="1" applyFill="1" applyBorder="1" applyAlignment="1">
      <alignment horizontal="center"/>
    </xf>
    <xf numFmtId="0" fontId="0" fillId="0" borderId="0" xfId="0" applyAlignment="1">
      <alignment horizontal="center" vertical="center"/>
    </xf>
    <xf numFmtId="0" fontId="2" fillId="3" borderId="5"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16" borderId="7" xfId="0" applyFont="1" applyFill="1" applyBorder="1" applyAlignment="1">
      <alignment horizontal="center" vertical="center" wrapText="1"/>
    </xf>
    <xf numFmtId="0" fontId="2" fillId="16" borderId="8" xfId="0" applyFont="1" applyFill="1" applyBorder="1" applyAlignment="1">
      <alignment horizontal="center" vertical="center" wrapText="1"/>
    </xf>
    <xf numFmtId="0" fontId="2" fillId="16" borderId="9" xfId="0" applyFont="1" applyFill="1" applyBorder="1" applyAlignment="1">
      <alignment horizontal="center" vertical="center" wrapText="1"/>
    </xf>
    <xf numFmtId="0" fontId="5" fillId="0" borderId="0" xfId="0" applyFont="1" applyAlignment="1">
      <alignment horizontal="left" vertical="center" wrapText="1"/>
    </xf>
    <xf numFmtId="0" fontId="2" fillId="3" borderId="2"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0" fillId="0" borderId="1" xfId="0" applyBorder="1" applyAlignment="1">
      <alignment horizontal="left" vertical="center" wrapText="1"/>
    </xf>
    <xf numFmtId="0" fontId="0" fillId="0" borderId="2" xfId="0" applyBorder="1" applyAlignment="1">
      <alignment horizontal="left" vertical="center"/>
    </xf>
    <xf numFmtId="0" fontId="0" fillId="0" borderId="6" xfId="0" applyBorder="1" applyAlignment="1">
      <alignment horizontal="left" vertical="center"/>
    </xf>
    <xf numFmtId="0" fontId="0" fillId="0" borderId="3" xfId="0" applyBorder="1" applyAlignment="1">
      <alignment horizontal="left" vertical="center"/>
    </xf>
    <xf numFmtId="0" fontId="3" fillId="17" borderId="1" xfId="0" applyFont="1" applyFill="1" applyBorder="1" applyAlignment="1">
      <alignment horizontal="center" vertical="center" wrapText="1"/>
    </xf>
  </cellXfs>
  <cellStyles count="3">
    <cellStyle name="Currency" xfId="1" builtinId="4"/>
    <cellStyle name="Normal" xfId="0" builtinId="0"/>
    <cellStyle name="Normal 2" xfId="2" xr:uid="{64EBEAA3-ADC4-4E1D-A009-E742316EFDDC}"/>
  </cellStyles>
  <dxfs count="1">
    <dxf>
      <fill>
        <patternFill>
          <bgColor rgb="FFFF61FF"/>
        </patternFill>
      </fill>
    </dxf>
  </dxfs>
  <tableStyles count="0" defaultTableStyle="TableStyleMedium9" defaultPivotStyle="PivotStyleLight16"/>
  <colors>
    <mruColors>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drawing1.xml><?xml version="1.0" encoding="utf-8"?>
<xdr:wsDr xmlns:xdr="http://schemas.openxmlformats.org/drawingml/2006/spreadsheetDrawing" xmlns:a="http://schemas.openxmlformats.org/drawingml/2006/main">
  <xdr:twoCellAnchor>
    <xdr:from>
      <xdr:col>0</xdr:col>
      <xdr:colOff>335446</xdr:colOff>
      <xdr:row>1</xdr:row>
      <xdr:rowOff>74542</xdr:rowOff>
    </xdr:from>
    <xdr:to>
      <xdr:col>12</xdr:col>
      <xdr:colOff>16565</xdr:colOff>
      <xdr:row>50</xdr:row>
      <xdr:rowOff>132522</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35446" y="265042"/>
          <a:ext cx="10730119" cy="9392480"/>
        </a:xfrm>
        <a:prstGeom prst="rect">
          <a:avLst/>
        </a:prstGeom>
        <a:solidFill>
          <a:schemeClr val="bg1">
            <a:lumMod val="95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dk1"/>
              </a:solidFill>
              <a:effectLst/>
              <a:latin typeface="+mn-lt"/>
              <a:ea typeface="+mn-ea"/>
              <a:cs typeface="+mn-cs"/>
            </a:rPr>
            <a:t>Instructions: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On the "Inputs &amp; Outputs" tab, fill in all "blue" shaded sections (Project Information and Daily Travel Demand). Sponsors may request assistance from HGAC to fill in the Daily Travel Demand information. </a:t>
          </a:r>
        </a:p>
        <a:p>
          <a:endParaRPr lang="en-US" sz="1100" i="1">
            <a:solidFill>
              <a:schemeClr val="dk1"/>
            </a:solidFill>
            <a:effectLst/>
            <a:latin typeface="+mn-lt"/>
            <a:ea typeface="+mn-ea"/>
            <a:cs typeface="+mn-cs"/>
          </a:endParaRPr>
        </a:p>
        <a:p>
          <a:r>
            <a:rPr lang="en-US" sz="1100" i="1">
              <a:solidFill>
                <a:schemeClr val="dk1"/>
              </a:solidFill>
              <a:effectLst/>
              <a:latin typeface="+mn-lt"/>
              <a:ea typeface="+mn-ea"/>
              <a:cs typeface="+mn-cs"/>
            </a:rPr>
            <a:t>Project Information</a:t>
          </a:r>
          <a:r>
            <a:rPr lang="en-US" sz="1100" b="1">
              <a:solidFill>
                <a:schemeClr val="dk1"/>
              </a:solidFill>
              <a:effectLst/>
              <a:latin typeface="+mn-lt"/>
              <a:ea typeface="+mn-ea"/>
              <a:cs typeface="+mn-cs"/>
            </a:rPr>
            <a:t>:</a:t>
          </a:r>
          <a:endParaRPr lang="en-US" sz="1100">
            <a:solidFill>
              <a:schemeClr val="dk1"/>
            </a:solidFill>
            <a:effectLst/>
            <a:latin typeface="+mn-lt"/>
            <a:ea typeface="+mn-ea"/>
            <a:cs typeface="+mn-cs"/>
          </a:endParaRPr>
        </a:p>
        <a:p>
          <a:r>
            <a:rPr lang="en-US" sz="1100" i="1">
              <a:solidFill>
                <a:schemeClr val="dk1"/>
              </a:solidFill>
              <a:effectLst/>
              <a:latin typeface="+mn-lt"/>
              <a:ea typeface="+mn-ea"/>
              <a:cs typeface="+mn-cs"/>
            </a:rPr>
            <a:t>	Project Title (C5): </a:t>
          </a:r>
          <a:r>
            <a:rPr lang="en-US" sz="1100">
              <a:solidFill>
                <a:schemeClr val="dk1"/>
              </a:solidFill>
              <a:effectLst/>
              <a:latin typeface="+mn-lt"/>
              <a:ea typeface="+mn-ea"/>
              <a:cs typeface="+mn-cs"/>
            </a:rPr>
            <a:t>Enter the proposed project name/title in cell C5.</a:t>
          </a:r>
        </a:p>
        <a:p>
          <a:r>
            <a:rPr lang="en-US" sz="1100" i="1">
              <a:solidFill>
                <a:schemeClr val="dk1"/>
              </a:solidFill>
              <a:effectLst/>
              <a:latin typeface="+mn-lt"/>
              <a:ea typeface="+mn-ea"/>
              <a:cs typeface="+mn-cs"/>
            </a:rPr>
            <a:t>	County (C6):</a:t>
          </a:r>
          <a:r>
            <a:rPr lang="en-US" sz="1100">
              <a:solidFill>
                <a:schemeClr val="dk1"/>
              </a:solidFill>
              <a:effectLst/>
              <a:latin typeface="+mn-lt"/>
              <a:ea typeface="+mn-ea"/>
              <a:cs typeface="+mn-cs"/>
            </a:rPr>
            <a:t> Select county name from the drop-down list in cell C6.  If the proposed roadway project is in more than one county, then select the county that contains 	majority of the project area.</a:t>
          </a:r>
        </a:p>
        <a:p>
          <a:r>
            <a:rPr lang="en-US" sz="1100" i="1">
              <a:solidFill>
                <a:schemeClr val="dk1"/>
              </a:solidFill>
              <a:effectLst/>
              <a:latin typeface="+mn-lt"/>
              <a:ea typeface="+mn-ea"/>
              <a:cs typeface="+mn-cs"/>
            </a:rPr>
            <a:t>	Facility Type (C7):</a:t>
          </a:r>
          <a:r>
            <a:rPr lang="en-US" sz="1100">
              <a:solidFill>
                <a:schemeClr val="dk1"/>
              </a:solidFill>
              <a:effectLst/>
              <a:latin typeface="+mn-lt"/>
              <a:ea typeface="+mn-ea"/>
              <a:cs typeface="+mn-cs"/>
            </a:rPr>
            <a:t> Select the facility type of the proposed project from the drop-down list in cell C7.</a:t>
          </a:r>
        </a:p>
        <a:p>
          <a:r>
            <a:rPr lang="en-US" sz="1100" i="1">
              <a:solidFill>
                <a:schemeClr val="dk1"/>
              </a:solidFill>
              <a:effectLst/>
              <a:latin typeface="+mn-lt"/>
              <a:ea typeface="+mn-ea"/>
              <a:cs typeface="+mn-cs"/>
            </a:rPr>
            <a:t>	Street Name (C8):</a:t>
          </a:r>
          <a:r>
            <a:rPr lang="en-US" sz="1100">
              <a:solidFill>
                <a:schemeClr val="dk1"/>
              </a:solidFill>
              <a:effectLst/>
              <a:latin typeface="+mn-lt"/>
              <a:ea typeface="+mn-ea"/>
              <a:cs typeface="+mn-cs"/>
            </a:rPr>
            <a:t> Enter name of the facility on which proposed project/improvement is located. If the facility is called by multiple names, please provide all names. For 	Active Transportation projects please provide location of the proposed project.</a:t>
          </a:r>
        </a:p>
        <a:p>
          <a:r>
            <a:rPr lang="en-US" sz="1100" i="1">
              <a:solidFill>
                <a:schemeClr val="dk1"/>
              </a:solidFill>
              <a:effectLst/>
              <a:latin typeface="+mn-lt"/>
              <a:ea typeface="+mn-ea"/>
              <a:cs typeface="+mn-cs"/>
            </a:rPr>
            <a:t>	Limits (C9 &amp; C10):</a:t>
          </a:r>
          <a:r>
            <a:rPr lang="en-US" sz="1100">
              <a:solidFill>
                <a:schemeClr val="dk1"/>
              </a:solidFill>
              <a:effectLst/>
              <a:latin typeface="+mn-lt"/>
              <a:ea typeface="+mn-ea"/>
              <a:cs typeface="+mn-cs"/>
            </a:rPr>
            <a:t> Enter name limits (from and to) in cells C9 &amp; C10.</a:t>
          </a:r>
        </a:p>
        <a:p>
          <a:r>
            <a:rPr lang="en-US" sz="1100" i="1">
              <a:solidFill>
                <a:schemeClr val="dk1"/>
              </a:solidFill>
              <a:effectLst/>
              <a:latin typeface="+mn-lt"/>
              <a:ea typeface="+mn-ea"/>
              <a:cs typeface="+mn-cs"/>
            </a:rPr>
            <a:t>	Project Length (C11):</a:t>
          </a:r>
          <a:r>
            <a:rPr lang="en-US" sz="1100">
              <a:solidFill>
                <a:schemeClr val="dk1"/>
              </a:solidFill>
              <a:effectLst/>
              <a:latin typeface="+mn-lt"/>
              <a:ea typeface="+mn-ea"/>
              <a:cs typeface="+mn-cs"/>
            </a:rPr>
            <a:t> Provide project length in miles.  For point location-based projects such as intersection improvements, interchange construction/reversable, 	highway or railroad grade separation projects please use the distance up to next intersection (on either side of the proposed project intersection) or 0.25 miles 	whichever 	is lesser in length.</a:t>
          </a:r>
        </a:p>
        <a:p>
          <a:r>
            <a:rPr lang="en-US" sz="1100" i="1">
              <a:solidFill>
                <a:schemeClr val="dk1"/>
              </a:solidFill>
              <a:effectLst/>
              <a:latin typeface="+mn-lt"/>
              <a:ea typeface="+mn-ea"/>
              <a:cs typeface="+mn-cs"/>
            </a:rPr>
            <a:t>	Application Id Number (C12):</a:t>
          </a:r>
          <a:r>
            <a:rPr lang="en-US" sz="1100">
              <a:solidFill>
                <a:schemeClr val="dk1"/>
              </a:solidFill>
              <a:effectLst/>
              <a:latin typeface="+mn-lt"/>
              <a:ea typeface="+mn-ea"/>
              <a:cs typeface="+mn-cs"/>
            </a:rPr>
            <a:t> Please provide online project Id Number.</a:t>
          </a:r>
        </a:p>
        <a:p>
          <a:r>
            <a:rPr lang="en-US" sz="1100" i="1">
              <a:solidFill>
                <a:schemeClr val="dk1"/>
              </a:solidFill>
              <a:effectLst/>
              <a:latin typeface="+mn-lt"/>
              <a:ea typeface="+mn-ea"/>
              <a:cs typeface="+mn-cs"/>
            </a:rPr>
            <a:t>	CSJ Number/MPOID Number (C13):</a:t>
          </a:r>
          <a:r>
            <a:rPr lang="en-US" sz="1100">
              <a:solidFill>
                <a:schemeClr val="dk1"/>
              </a:solidFill>
              <a:effectLst/>
              <a:latin typeface="+mn-lt"/>
              <a:ea typeface="+mn-ea"/>
              <a:cs typeface="+mn-cs"/>
            </a:rPr>
            <a:t> If the proposed project is listed in 2045 RTP or any previous RTPs please provide the MPOID number and CSJ number (if it exists).</a:t>
          </a:r>
        </a:p>
        <a:p>
          <a:r>
            <a:rPr lang="en-US" sz="1100">
              <a:solidFill>
                <a:schemeClr val="dk1"/>
              </a:solidFill>
              <a:effectLst/>
              <a:latin typeface="+mn-lt"/>
              <a:ea typeface="+mn-ea"/>
              <a:cs typeface="+mn-cs"/>
            </a:rPr>
            <a:t> </a:t>
          </a:r>
        </a:p>
        <a:p>
          <a:r>
            <a:rPr lang="en-US" sz="1100" i="1">
              <a:solidFill>
                <a:schemeClr val="dk1"/>
              </a:solidFill>
              <a:effectLst/>
              <a:latin typeface="+mn-lt"/>
              <a:ea typeface="+mn-ea"/>
              <a:cs typeface="+mn-cs"/>
            </a:rPr>
            <a:t>Daily Travel Demand:</a:t>
          </a:r>
          <a:endParaRPr lang="en-US" sz="1100">
            <a:solidFill>
              <a:schemeClr val="dk1"/>
            </a:solidFill>
            <a:effectLst/>
            <a:latin typeface="+mn-lt"/>
            <a:ea typeface="+mn-ea"/>
            <a:cs typeface="+mn-cs"/>
          </a:endParaRPr>
        </a:p>
        <a:p>
          <a:r>
            <a:rPr lang="en-US" sz="1100" i="1">
              <a:solidFill>
                <a:schemeClr val="dk1"/>
              </a:solidFill>
              <a:effectLst/>
              <a:latin typeface="+mn-lt"/>
              <a:ea typeface="+mn-ea"/>
              <a:cs typeface="+mn-cs"/>
            </a:rPr>
            <a:t>	2021 Traffic Volume (AADT) (C17):</a:t>
          </a:r>
          <a:r>
            <a:rPr lang="en-US" sz="1100">
              <a:solidFill>
                <a:schemeClr val="dk1"/>
              </a:solidFill>
              <a:effectLst/>
              <a:latin typeface="+mn-lt"/>
              <a:ea typeface="+mn-ea"/>
              <a:cs typeface="+mn-cs"/>
            </a:rPr>
            <a:t> Sponsors may enter the 2022</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AADT estimated from latest traffic counts available at 	https://hgac.public.ms2soft.com/tcds/tsearch.asp?loc=hgac, or 	sponsors may choose to collect the traffic counts and traffic count data in cell C17.</a:t>
          </a:r>
        </a:p>
        <a:p>
          <a:r>
            <a:rPr lang="en-US" sz="1100" i="1">
              <a:solidFill>
                <a:schemeClr val="dk1"/>
              </a:solidFill>
              <a:effectLst/>
              <a:latin typeface="+mn-lt"/>
              <a:ea typeface="+mn-ea"/>
              <a:cs typeface="+mn-cs"/>
            </a:rPr>
            <a:t>	2021 Daily potential walk/Bike commuters (C18):</a:t>
          </a:r>
          <a:r>
            <a:rPr lang="en-US" sz="1100">
              <a:solidFill>
                <a:schemeClr val="dk1"/>
              </a:solidFill>
              <a:effectLst/>
              <a:latin typeface="+mn-lt"/>
              <a:ea typeface="+mn-ea"/>
              <a:cs typeface="+mn-cs"/>
            </a:rPr>
            <a:t> Estimated daily potential walk/bike commuters value will be populated in cell C18 from Ped bike analysis raw data tab.</a:t>
          </a:r>
        </a:p>
        <a:p>
          <a:r>
            <a:rPr lang="en-US" sz="1100" i="1">
              <a:solidFill>
                <a:schemeClr val="dk1"/>
              </a:solidFill>
              <a:effectLst/>
              <a:latin typeface="+mn-lt"/>
              <a:ea typeface="+mn-ea"/>
              <a:cs typeface="+mn-cs"/>
            </a:rPr>
            <a:t>	</a:t>
          </a:r>
        </a:p>
        <a:p>
          <a:r>
            <a:rPr lang="en-US" sz="1100" i="1">
              <a:solidFill>
                <a:schemeClr val="dk1"/>
              </a:solidFill>
              <a:effectLst/>
              <a:latin typeface="+mn-lt"/>
              <a:ea typeface="+mn-ea"/>
              <a:cs typeface="+mn-cs"/>
            </a:rPr>
            <a:t>Raw Crash</a:t>
          </a:r>
          <a:r>
            <a:rPr lang="en-US" sz="1100" i="1" baseline="0">
              <a:solidFill>
                <a:schemeClr val="dk1"/>
              </a:solidFill>
              <a:effectLst/>
              <a:latin typeface="+mn-lt"/>
              <a:ea typeface="+mn-ea"/>
              <a:cs typeface="+mn-cs"/>
            </a:rPr>
            <a:t> Data: </a:t>
          </a:r>
        </a:p>
        <a:p>
          <a:r>
            <a:rPr lang="en-US" sz="1100">
              <a:solidFill>
                <a:schemeClr val="dk1"/>
              </a:solidFill>
              <a:effectLst/>
              <a:latin typeface="+mn-lt"/>
              <a:ea typeface="+mn-ea"/>
              <a:cs typeface="+mn-cs"/>
            </a:rPr>
            <a:t>	Data provided by H-GAC upon sponsor’s request.</a:t>
          </a:r>
        </a:p>
        <a:p>
          <a:r>
            <a:rPr lang="en-US" sz="1100">
              <a:solidFill>
                <a:schemeClr val="dk1"/>
              </a:solidFill>
              <a:effectLst/>
              <a:latin typeface="+mn-lt"/>
              <a:ea typeface="+mn-ea"/>
              <a:cs typeface="+mn-cs"/>
            </a:rPr>
            <a:t>	For crash reduction calculations template to work sponsors must download the raw crash data from the regional crash data viewer available at </a:t>
          </a:r>
          <a:r>
            <a:rPr lang="en-US" sz="1100" u="sng">
              <a:solidFill>
                <a:schemeClr val="dk1"/>
              </a:solidFill>
              <a:effectLst/>
              <a:latin typeface="+mn-lt"/>
              <a:ea typeface="+mn-ea"/>
              <a:cs typeface="+mn-cs"/>
              <a:hlinkClick xmlns:r="http://schemas.openxmlformats.org/officeDocument/2006/relationships" r:id=""/>
            </a:rPr>
            <a:t>https://datalab.h-	gac.com/crash/</a:t>
          </a:r>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Instruction to download the crash data: </a:t>
          </a:r>
        </a:p>
        <a:p>
          <a:pPr lvl="0"/>
          <a:r>
            <a:rPr lang="en-US" sz="1100">
              <a:solidFill>
                <a:schemeClr val="dk1"/>
              </a:solidFill>
              <a:effectLst/>
              <a:latin typeface="+mn-lt"/>
              <a:ea typeface="+mn-ea"/>
              <a:cs typeface="+mn-cs"/>
            </a:rPr>
            <a:t>	Open regional crash data interactive web app on H-GAC website </a:t>
          </a:r>
          <a:r>
            <a:rPr lang="en-US" sz="1100" u="sng">
              <a:solidFill>
                <a:schemeClr val="dk1"/>
              </a:solidFill>
              <a:effectLst/>
              <a:latin typeface="+mn-lt"/>
              <a:ea typeface="+mn-ea"/>
              <a:cs typeface="+mn-cs"/>
              <a:hlinkClick xmlns:r="http://schemas.openxmlformats.org/officeDocument/2006/relationships" r:id=""/>
            </a:rPr>
            <a:t>https://datalab.h-gac.com/crash/</a:t>
          </a:r>
          <a:endParaRPr lang="en-US" sz="1100">
            <a:solidFill>
              <a:schemeClr val="dk1"/>
            </a:solidFill>
            <a:effectLst/>
            <a:latin typeface="+mn-lt"/>
            <a:ea typeface="+mn-ea"/>
            <a:cs typeface="+mn-cs"/>
          </a:endParaRPr>
        </a:p>
        <a:p>
          <a:pPr lvl="0"/>
          <a:r>
            <a:rPr lang="en-US" sz="1100">
              <a:solidFill>
                <a:schemeClr val="dk1"/>
              </a:solidFill>
              <a:effectLst/>
              <a:latin typeface="+mn-lt"/>
              <a:ea typeface="+mn-ea"/>
              <a:cs typeface="+mn-cs"/>
            </a:rPr>
            <a:t>	Open Crash data viewer </a:t>
          </a:r>
        </a:p>
        <a:p>
          <a:pPr lvl="0"/>
          <a:r>
            <a:rPr lang="en-US" sz="1100">
              <a:solidFill>
                <a:schemeClr val="dk1"/>
              </a:solidFill>
              <a:effectLst/>
              <a:latin typeface="+mn-lt"/>
              <a:ea typeface="+mn-ea"/>
              <a:cs typeface="+mn-cs"/>
            </a:rPr>
            <a:t>	Click on location analysis </a:t>
          </a:r>
        </a:p>
        <a:p>
          <a:pPr lvl="0"/>
          <a:r>
            <a:rPr lang="en-US" sz="1100">
              <a:solidFill>
                <a:schemeClr val="dk1"/>
              </a:solidFill>
              <a:effectLst/>
              <a:latin typeface="+mn-lt"/>
              <a:ea typeface="+mn-ea"/>
              <a:cs typeface="+mn-cs"/>
            </a:rPr>
            <a:t>	Locate your area on the map</a:t>
          </a:r>
        </a:p>
        <a:p>
          <a:pPr lvl="0"/>
          <a:r>
            <a:rPr lang="en-US" sz="1100">
              <a:solidFill>
                <a:schemeClr val="dk1"/>
              </a:solidFill>
              <a:effectLst/>
              <a:latin typeface="+mn-lt"/>
              <a:ea typeface="+mn-ea"/>
              <a:cs typeface="+mn-cs"/>
            </a:rPr>
            <a:t>	Draw point  or line at projects location on the map</a:t>
          </a:r>
        </a:p>
        <a:p>
          <a:pPr lvl="0"/>
          <a:r>
            <a:rPr lang="en-US" sz="1100">
              <a:solidFill>
                <a:schemeClr val="dk1"/>
              </a:solidFill>
              <a:effectLst/>
              <a:latin typeface="+mn-lt"/>
              <a:ea typeface="+mn-ea"/>
              <a:cs typeface="+mn-cs"/>
            </a:rPr>
            <a:t>	Set the buffer distance as 0.02 miles (~ 105 feet)</a:t>
          </a:r>
        </a:p>
        <a:p>
          <a:pPr lvl="0"/>
          <a:r>
            <a:rPr lang="en-US" sz="1100">
              <a:solidFill>
                <a:schemeClr val="dk1"/>
              </a:solidFill>
              <a:effectLst/>
              <a:latin typeface="+mn-lt"/>
              <a:ea typeface="+mn-ea"/>
              <a:cs typeface="+mn-cs"/>
            </a:rPr>
            <a:t>	Click on all crashes tab on the data table at the bottom on the webpage</a:t>
          </a:r>
        </a:p>
        <a:p>
          <a:pPr lvl="0"/>
          <a:r>
            <a:rPr lang="en-US" sz="1100">
              <a:solidFill>
                <a:schemeClr val="dk1"/>
              </a:solidFill>
              <a:effectLst/>
              <a:latin typeface="+mn-lt"/>
              <a:ea typeface="+mn-ea"/>
              <a:cs typeface="+mn-cs"/>
            </a:rPr>
            <a:t>	Download data (.csv) and copy and paste data into Raw crash data tab of the crash rates calculator excel file (make sure to paste the data as pasted in the same columns as it 	appears in the .csv file).</a:t>
          </a:r>
        </a:p>
        <a:p>
          <a:r>
            <a:rPr lang="en-US" sz="1100" i="1" baseline="0">
              <a:solidFill>
                <a:schemeClr val="dk1"/>
              </a:solidFill>
              <a:effectLst/>
              <a:latin typeface="+mn-lt"/>
              <a:ea typeface="+mn-ea"/>
              <a:cs typeface="+mn-cs"/>
            </a:rPr>
            <a:t>Ped-Bike Commuter Analysis Data: </a:t>
          </a:r>
        </a:p>
        <a:p>
          <a:r>
            <a:rPr lang="en-US" sz="1100" i="1" baseline="0">
              <a:solidFill>
                <a:schemeClr val="dk1"/>
              </a:solidFill>
              <a:effectLst/>
              <a:latin typeface="+mn-lt"/>
              <a:ea typeface="+mn-ea"/>
              <a:cs typeface="+mn-cs"/>
            </a:rPr>
            <a:t>	</a:t>
          </a:r>
          <a:r>
            <a:rPr lang="en-US" sz="1100">
              <a:solidFill>
                <a:schemeClr val="dk1"/>
              </a:solidFill>
              <a:effectLst/>
              <a:latin typeface="+mn-lt"/>
              <a:ea typeface="+mn-ea"/>
              <a:cs typeface="+mn-cs"/>
            </a:rPr>
            <a:t>Data provided by H-GAC upon sponsor’s request.</a:t>
          </a:r>
          <a:endParaRPr lang="en-US">
            <a:effectLst/>
          </a:endParaRPr>
        </a:p>
        <a:p>
          <a:r>
            <a:rPr lang="en-US" sz="1100">
              <a:solidFill>
                <a:schemeClr val="dk1"/>
              </a:solidFill>
              <a:effectLst/>
              <a:latin typeface="+mn-lt"/>
              <a:ea typeface="+mn-ea"/>
              <a:cs typeface="+mn-cs"/>
            </a:rPr>
            <a:t>	For crash reduction calculations template to work sponsors must download the raw crash data from the regional crash data viewer available at </a:t>
          </a:r>
          <a:r>
            <a:rPr lang="en-US" sz="1100" u="sng">
              <a:solidFill>
                <a:schemeClr val="dk1"/>
              </a:solidFill>
              <a:effectLst/>
              <a:latin typeface="+mn-lt"/>
              <a:ea typeface="+mn-ea"/>
              <a:cs typeface="+mn-cs"/>
            </a:rPr>
            <a:t>https://datalab.h-	gac.com/crash/</a:t>
          </a:r>
          <a:r>
            <a:rPr lang="en-US" sz="1100">
              <a:solidFill>
                <a:schemeClr val="dk1"/>
              </a:solidFill>
              <a:effectLst/>
              <a:latin typeface="+mn-lt"/>
              <a:ea typeface="+mn-ea"/>
              <a:cs typeface="+mn-cs"/>
            </a:rPr>
            <a:t>. </a:t>
          </a:r>
          <a:endParaRPr lang="en-US">
            <a:effectLst/>
          </a:endParaRPr>
        </a:p>
        <a:p>
          <a:r>
            <a:rPr lang="en-US" sz="1100">
              <a:solidFill>
                <a:schemeClr val="dk1"/>
              </a:solidFill>
              <a:effectLst/>
              <a:latin typeface="+mn-lt"/>
              <a:ea typeface="+mn-ea"/>
              <a:cs typeface="+mn-cs"/>
            </a:rPr>
            <a:t>	Instruction to download the crash data: </a:t>
          </a:r>
          <a:endParaRPr lang="en-US">
            <a:effectLst/>
          </a:endParaRPr>
        </a:p>
        <a:p>
          <a:r>
            <a:rPr lang="en-US" sz="1100">
              <a:solidFill>
                <a:schemeClr val="dk1"/>
              </a:solidFill>
              <a:effectLst/>
              <a:latin typeface="+mn-lt"/>
              <a:ea typeface="+mn-ea"/>
              <a:cs typeface="+mn-cs"/>
            </a:rPr>
            <a:t>	Open Activity-Connectivity Explorer (ACE) Advance viewer interactive web app on H-GAC website </a:t>
          </a:r>
          <a:r>
            <a:rPr lang="en-US" sz="1100" u="sng">
              <a:solidFill>
                <a:schemeClr val="dk1"/>
              </a:solidFill>
              <a:effectLst/>
              <a:latin typeface="+mn-lt"/>
              <a:ea typeface="+mn-ea"/>
              <a:cs typeface="+mn-cs"/>
            </a:rPr>
            <a:t>https://datalab.h-gac.com/ace/</a:t>
          </a:r>
          <a:r>
            <a:rPr lang="en-US" sz="1100">
              <a:solidFill>
                <a:schemeClr val="dk1"/>
              </a:solidFill>
              <a:effectLst/>
              <a:latin typeface="+mn-lt"/>
              <a:ea typeface="+mn-ea"/>
              <a:cs typeface="+mn-cs"/>
            </a:rPr>
            <a:t> </a:t>
          </a:r>
          <a:endParaRPr lang="en-US">
            <a:effectLst/>
          </a:endParaRPr>
        </a:p>
        <a:p>
          <a:r>
            <a:rPr lang="en-US" sz="1100">
              <a:solidFill>
                <a:schemeClr val="dk1"/>
              </a:solidFill>
              <a:effectLst/>
              <a:latin typeface="+mn-lt"/>
              <a:ea typeface="+mn-ea"/>
              <a:cs typeface="+mn-cs"/>
            </a:rPr>
            <a:t>	Click on location analysis menu</a:t>
          </a:r>
          <a:endParaRPr lang="en-US">
            <a:effectLst/>
          </a:endParaRPr>
        </a:p>
        <a:p>
          <a:r>
            <a:rPr lang="en-US" sz="1100">
              <a:solidFill>
                <a:schemeClr val="dk1"/>
              </a:solidFill>
              <a:effectLst/>
              <a:latin typeface="+mn-lt"/>
              <a:ea typeface="+mn-ea"/>
              <a:cs typeface="+mn-cs"/>
            </a:rPr>
            <a:t>	Draw point  or line  at project location on the map</a:t>
          </a:r>
          <a:endParaRPr lang="en-US">
            <a:effectLst/>
          </a:endParaRPr>
        </a:p>
        <a:p>
          <a:r>
            <a:rPr lang="en-US" sz="1100">
              <a:solidFill>
                <a:schemeClr val="dk1"/>
              </a:solidFill>
              <a:effectLst/>
              <a:latin typeface="+mn-lt"/>
              <a:ea typeface="+mn-ea"/>
              <a:cs typeface="+mn-cs"/>
            </a:rPr>
            <a:t>	Set the buffer distance as 0.25 miles</a:t>
          </a:r>
          <a:endParaRPr lang="en-US">
            <a:effectLst/>
          </a:endParaRPr>
        </a:p>
        <a:p>
          <a:r>
            <a:rPr lang="en-US" sz="1100">
              <a:solidFill>
                <a:schemeClr val="dk1"/>
              </a:solidFill>
              <a:effectLst/>
              <a:latin typeface="+mn-lt"/>
              <a:ea typeface="+mn-ea"/>
              <a:cs typeface="+mn-cs"/>
            </a:rPr>
            <a:t>	Click on Ped-Bike Commuter Analysis tab on the data table at the bottom on the webpage</a:t>
          </a:r>
          <a:endParaRPr lang="en-US">
            <a:effectLst/>
          </a:endParaRPr>
        </a:p>
        <a:p>
          <a:r>
            <a:rPr lang="en-US" sz="1100">
              <a:solidFill>
                <a:schemeClr val="dk1"/>
              </a:solidFill>
              <a:effectLst/>
              <a:latin typeface="+mn-lt"/>
              <a:ea typeface="+mn-ea"/>
              <a:cs typeface="+mn-cs"/>
            </a:rPr>
            <a:t>	Download  data (.csv) and copy and paste data in to Raw crash data tab (make sure to paste the data as pasted in the same columns as it appears in the .csv file).</a:t>
          </a:r>
          <a:endParaRPr lang="en-US">
            <a:effectLst/>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Results will be populated in "green" shaded section ("Outputs")</a:t>
          </a:r>
        </a:p>
        <a:p>
          <a:r>
            <a:rPr lang="en-US" sz="1200">
              <a:solidFill>
                <a:schemeClr val="dk1"/>
              </a:solidFill>
              <a:effectLst/>
              <a:latin typeface="+mn-lt"/>
              <a:ea typeface="+mn-ea"/>
              <a:cs typeface="+mn-cs"/>
            </a:rPr>
            <a:t> </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oneCellAnchor>
    <xdr:from>
      <xdr:col>0</xdr:col>
      <xdr:colOff>601980</xdr:colOff>
      <xdr:row>1</xdr:row>
      <xdr:rowOff>15240</xdr:rowOff>
    </xdr:from>
    <xdr:ext cx="4884420" cy="4397742"/>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601980" y="198120"/>
          <a:ext cx="4884420" cy="4397742"/>
        </a:xfrm>
        <a:prstGeom prst="rect">
          <a:avLst/>
        </a:prstGeom>
        <a:solidFill>
          <a:schemeClr val="bg1">
            <a:lumMod val="8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200" b="1" u="sng">
              <a:solidFill>
                <a:schemeClr val="tx1"/>
              </a:solidFill>
              <a:effectLst/>
              <a:latin typeface="+mn-lt"/>
              <a:ea typeface="+mn-ea"/>
              <a:cs typeface="+mn-cs"/>
            </a:rPr>
            <a:t>Frequently asked questions:</a:t>
          </a:r>
        </a:p>
        <a:p>
          <a:endParaRPr lang="en-US" sz="1200" u="sng">
            <a:solidFill>
              <a:schemeClr val="tx1"/>
            </a:solidFill>
            <a:effectLst/>
            <a:latin typeface="+mn-lt"/>
            <a:ea typeface="+mn-ea"/>
            <a:cs typeface="+mn-cs"/>
          </a:endParaRPr>
        </a:p>
        <a:p>
          <a:r>
            <a:rPr lang="en-US" sz="1200" b="1">
              <a:solidFill>
                <a:schemeClr val="tx1"/>
              </a:solidFill>
              <a:effectLst/>
              <a:latin typeface="+mn-lt"/>
              <a:ea typeface="+mn-ea"/>
              <a:cs typeface="+mn-cs"/>
            </a:rPr>
            <a:t>Question:</a:t>
          </a:r>
          <a:r>
            <a:rPr lang="en-US" sz="1200">
              <a:solidFill>
                <a:schemeClr val="tx1"/>
              </a:solidFill>
              <a:effectLst/>
              <a:latin typeface="+mn-lt"/>
              <a:ea typeface="+mn-ea"/>
              <a:cs typeface="+mn-cs"/>
            </a:rPr>
            <a:t> Where can we find most recent AADT?</a:t>
          </a:r>
        </a:p>
        <a:p>
          <a:r>
            <a:rPr lang="en-US" sz="1200">
              <a:solidFill>
                <a:schemeClr val="tx1"/>
              </a:solidFill>
              <a:effectLst/>
              <a:latin typeface="+mn-lt"/>
              <a:ea typeface="+mn-ea"/>
              <a:cs typeface="+mn-cs"/>
            </a:rPr>
            <a:t>Answer: Please find AADT at </a:t>
          </a:r>
          <a:r>
            <a:rPr lang="en-US" sz="1200" u="sng">
              <a:solidFill>
                <a:schemeClr val="tx1"/>
              </a:solidFill>
              <a:effectLst/>
              <a:latin typeface="+mn-lt"/>
              <a:ea typeface="+mn-ea"/>
              <a:cs typeface="+mn-cs"/>
              <a:hlinkClick xmlns:r="http://schemas.openxmlformats.org/officeDocument/2006/relationships" r:id=""/>
            </a:rPr>
            <a:t>https://hgac.public.ms2soft.com/tcds/tsearch.asp?loc=hgac</a:t>
          </a:r>
          <a:r>
            <a:rPr lang="en-US" sz="1200">
              <a:solidFill>
                <a:schemeClr val="tx1"/>
              </a:solidFill>
              <a:effectLst/>
              <a:latin typeface="+mn-lt"/>
              <a:ea typeface="+mn-ea"/>
              <a:cs typeface="+mn-cs"/>
            </a:rPr>
            <a:t>. If not please find AADT at TxDOT website at </a:t>
          </a:r>
          <a:r>
            <a:rPr lang="en-US" sz="1200" u="sng">
              <a:solidFill>
                <a:schemeClr val="tx1"/>
              </a:solidFill>
              <a:effectLst/>
              <a:latin typeface="+mn-lt"/>
              <a:ea typeface="+mn-ea"/>
              <a:cs typeface="+mn-cs"/>
              <a:hlinkClick xmlns:r="http://schemas.openxmlformats.org/officeDocument/2006/relationships" r:id=""/>
            </a:rPr>
            <a:t>https://txdot.public.ms2soft.com/tcds/tsearch.asp?loc=Txdot&amp;mod=tcds&amp;local_id=57CC441</a:t>
          </a:r>
          <a:r>
            <a:rPr lang="en-US" sz="1200">
              <a:solidFill>
                <a:schemeClr val="tx1"/>
              </a:solidFill>
              <a:effectLst/>
              <a:latin typeface="+mn-lt"/>
              <a:ea typeface="+mn-ea"/>
              <a:cs typeface="+mn-cs"/>
            </a:rPr>
            <a:t>. Or sponsors may provide sponsor collected data. </a:t>
          </a:r>
        </a:p>
        <a:p>
          <a:endParaRPr lang="en-US" sz="1200">
            <a:solidFill>
              <a:schemeClr val="tx1"/>
            </a:solidFill>
            <a:effectLst/>
            <a:latin typeface="+mn-lt"/>
            <a:ea typeface="+mn-ea"/>
            <a:cs typeface="+mn-cs"/>
          </a:endParaRPr>
        </a:p>
        <a:p>
          <a:r>
            <a:rPr lang="en-US" sz="1200" b="1">
              <a:solidFill>
                <a:schemeClr val="tx1"/>
              </a:solidFill>
              <a:effectLst/>
              <a:latin typeface="+mn-lt"/>
              <a:ea typeface="+mn-ea"/>
              <a:cs typeface="+mn-cs"/>
            </a:rPr>
            <a:t>Question: </a:t>
          </a:r>
          <a:r>
            <a:rPr lang="en-US" sz="1200">
              <a:solidFill>
                <a:schemeClr val="tx1"/>
              </a:solidFill>
              <a:effectLst/>
              <a:latin typeface="+mn-lt"/>
              <a:ea typeface="+mn-ea"/>
              <a:cs typeface="+mn-cs"/>
            </a:rPr>
            <a:t>If the project has more than one AADT data in multiple segments which one to use?</a:t>
          </a:r>
        </a:p>
        <a:p>
          <a:r>
            <a:rPr lang="en-US" sz="1200">
              <a:solidFill>
                <a:schemeClr val="tx1"/>
              </a:solidFill>
              <a:effectLst/>
              <a:latin typeface="+mn-lt"/>
              <a:ea typeface="+mn-ea"/>
              <a:cs typeface="+mn-cs"/>
            </a:rPr>
            <a:t>Answer: Please use the weighted average AADT by length.</a:t>
          </a:r>
        </a:p>
        <a:p>
          <a:endParaRPr lang="en-US" sz="1200">
            <a:solidFill>
              <a:schemeClr val="tx1"/>
            </a:solidFill>
            <a:effectLst/>
            <a:latin typeface="+mn-lt"/>
            <a:ea typeface="+mn-ea"/>
            <a:cs typeface="+mn-cs"/>
          </a:endParaRPr>
        </a:p>
        <a:p>
          <a:r>
            <a:rPr lang="en-US" sz="1200" b="1">
              <a:solidFill>
                <a:schemeClr val="tx1"/>
              </a:solidFill>
              <a:effectLst/>
              <a:latin typeface="+mn-lt"/>
              <a:ea typeface="+mn-ea"/>
              <a:cs typeface="+mn-cs"/>
            </a:rPr>
            <a:t>Question:</a:t>
          </a:r>
          <a:r>
            <a:rPr lang="en-US" sz="1200">
              <a:solidFill>
                <a:schemeClr val="tx1"/>
              </a:solidFill>
              <a:effectLst/>
              <a:latin typeface="+mn-lt"/>
              <a:ea typeface="+mn-ea"/>
              <a:cs typeface="+mn-cs"/>
            </a:rPr>
            <a:t> If 2021 AADT is not available which count should be used?</a:t>
          </a:r>
        </a:p>
        <a:p>
          <a:r>
            <a:rPr lang="en-US" sz="1200">
              <a:solidFill>
                <a:schemeClr val="tx1"/>
              </a:solidFill>
              <a:effectLst/>
              <a:latin typeface="+mn-lt"/>
              <a:ea typeface="+mn-ea"/>
              <a:cs typeface="+mn-cs"/>
            </a:rPr>
            <a:t>Answer: Please calculate estimated 2021 AADT by applying 3% growth rate to the latest AADT available before 2021. If sponsor choses to use a higher growth rate than 3% please provide documentation justifying higher growth rate. </a:t>
          </a:r>
        </a:p>
        <a:p>
          <a:endParaRPr lang="en-US" sz="1200">
            <a:solidFill>
              <a:schemeClr val="tx1"/>
            </a:solidFill>
            <a:effectLst/>
            <a:latin typeface="+mn-lt"/>
            <a:ea typeface="+mn-ea"/>
            <a:cs typeface="+mn-cs"/>
          </a:endParaRPr>
        </a:p>
        <a:p>
          <a:r>
            <a:rPr lang="en-US" sz="1200" b="1">
              <a:solidFill>
                <a:schemeClr val="tx1"/>
              </a:solidFill>
              <a:effectLst/>
              <a:latin typeface="+mn-lt"/>
              <a:ea typeface="+mn-ea"/>
              <a:cs typeface="+mn-cs"/>
            </a:rPr>
            <a:t>Question:</a:t>
          </a:r>
          <a:r>
            <a:rPr lang="en-US" sz="1200">
              <a:solidFill>
                <a:schemeClr val="tx1"/>
              </a:solidFill>
              <a:effectLst/>
              <a:latin typeface="+mn-lt"/>
              <a:ea typeface="+mn-ea"/>
              <a:cs typeface="+mn-cs"/>
            </a:rPr>
            <a:t> If AADT is available for year 2022 or 2023, how should we calculate 2021 AADT?</a:t>
          </a:r>
        </a:p>
        <a:p>
          <a:r>
            <a:rPr lang="en-US" sz="1200">
              <a:solidFill>
                <a:schemeClr val="tx1"/>
              </a:solidFill>
              <a:effectLst/>
              <a:latin typeface="+mn-lt"/>
              <a:ea typeface="+mn-ea"/>
              <a:cs typeface="+mn-cs"/>
            </a:rPr>
            <a:t>Answer: Sponsors can choose most recent AADT as 2021 AADT.</a:t>
          </a:r>
        </a:p>
        <a:p>
          <a:endParaRPr 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tes"/>
      <sheetName val="Crashes"/>
      <sheetName val="VMT"/>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19" zoomScale="115" zoomScaleNormal="115" workbookViewId="0">
      <selection activeCell="D58" sqref="D58"/>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0"/>
    </row>
  </sheetData>
  <pageMargins left="0.25" right="0.25" top="0.75" bottom="0.75" header="0.3" footer="0.3"/>
  <pageSetup paperSize="17"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4BA9D-C8B3-42CC-9186-0BBFD1CE1220}">
  <dimension ref="A1"/>
  <sheetViews>
    <sheetView workbookViewId="0">
      <selection activeCell="M20" sqref="M20"/>
    </sheetView>
  </sheetViews>
  <sheetFormatPr defaultRowHeight="1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3" t="s">
        <v>0</v>
      </c>
      <c r="D3" s="3" t="s">
        <v>1</v>
      </c>
      <c r="E3" s="4" t="s">
        <v>2</v>
      </c>
      <c r="G3" s="10" t="s">
        <v>3</v>
      </c>
      <c r="H3" s="10"/>
      <c r="I3" s="10" t="s">
        <v>4</v>
      </c>
      <c r="J3" s="10" t="s">
        <v>5</v>
      </c>
    </row>
    <row r="4" spans="1:10" x14ac:dyDescent="0.25">
      <c r="A4" s="1" t="s">
        <v>6</v>
      </c>
      <c r="B4" s="2"/>
      <c r="D4" s="1" t="s">
        <v>7</v>
      </c>
      <c r="E4" s="2">
        <v>2015</v>
      </c>
      <c r="G4" s="8">
        <f>E4</f>
        <v>2015</v>
      </c>
      <c r="H4" s="8">
        <f>IF(G4&lt;2041,1,0)</f>
        <v>1</v>
      </c>
      <c r="I4" s="17">
        <f>IF($G4&lt;($G$4+$E$5),$E$17,0)*H4</f>
        <v>0</v>
      </c>
      <c r="J4" s="22" t="e">
        <f>I4*$B$18*$B$19/10^3</f>
        <v>#REF!</v>
      </c>
    </row>
    <row r="5" spans="1:10" x14ac:dyDescent="0.25">
      <c r="A5" s="1" t="s">
        <v>8</v>
      </c>
      <c r="B5" s="2"/>
      <c r="D5" s="1" t="s">
        <v>9</v>
      </c>
      <c r="E5" s="5">
        <v>10</v>
      </c>
      <c r="G5" s="9">
        <f t="shared" ref="G5:G29" si="0">G4+1</f>
        <v>2016</v>
      </c>
      <c r="H5" s="9">
        <f t="shared" ref="H5:H29" si="1">IF(G5&lt;2041,1,0)</f>
        <v>1</v>
      </c>
      <c r="I5" s="17">
        <f t="shared" ref="I5:I29" si="2">IF($G5&lt;($G$4+$E$5),$E$17,0)*H5</f>
        <v>0</v>
      </c>
      <c r="J5" s="29" t="e">
        <f t="shared" ref="J5:J24" si="3">I5*$B$18*$B$19/10^3</f>
        <v>#REF!</v>
      </c>
    </row>
    <row r="6" spans="1:10" x14ac:dyDescent="0.25">
      <c r="A6" s="1" t="s">
        <v>10</v>
      </c>
      <c r="B6" s="2">
        <v>1</v>
      </c>
      <c r="D6" s="104" t="s">
        <v>11</v>
      </c>
      <c r="E6" s="105"/>
      <c r="G6" s="8">
        <f t="shared" si="0"/>
        <v>2017</v>
      </c>
      <c r="H6" s="8">
        <f t="shared" si="1"/>
        <v>1</v>
      </c>
      <c r="I6" s="17">
        <f t="shared" si="2"/>
        <v>0</v>
      </c>
      <c r="J6" s="22" t="e">
        <f t="shared" si="3"/>
        <v>#REF!</v>
      </c>
    </row>
    <row r="7" spans="1:10" x14ac:dyDescent="0.25">
      <c r="A7" s="1" t="s">
        <v>12</v>
      </c>
      <c r="B7" s="18"/>
      <c r="D7" s="1" t="s">
        <v>13</v>
      </c>
      <c r="E7" s="5"/>
      <c r="G7" s="9">
        <f t="shared" si="0"/>
        <v>2018</v>
      </c>
      <c r="H7" s="9">
        <f t="shared" si="1"/>
        <v>1</v>
      </c>
      <c r="I7" s="17">
        <f t="shared" si="2"/>
        <v>0</v>
      </c>
      <c r="J7" s="29" t="e">
        <f t="shared" si="3"/>
        <v>#REF!</v>
      </c>
    </row>
    <row r="8" spans="1:10" x14ac:dyDescent="0.25">
      <c r="A8" s="1" t="s">
        <v>14</v>
      </c>
      <c r="B8" s="18"/>
      <c r="D8" s="1" t="s">
        <v>15</v>
      </c>
      <c r="E8" s="32">
        <v>1.1499999999999999</v>
      </c>
      <c r="G8" s="8">
        <f t="shared" si="0"/>
        <v>2019</v>
      </c>
      <c r="H8" s="8">
        <f t="shared" si="1"/>
        <v>1</v>
      </c>
      <c r="I8" s="17">
        <f t="shared" si="2"/>
        <v>0</v>
      </c>
      <c r="J8" s="22" t="e">
        <f t="shared" si="3"/>
        <v>#REF!</v>
      </c>
    </row>
    <row r="9" spans="1:10" x14ac:dyDescent="0.25">
      <c r="G9" s="9">
        <f t="shared" si="0"/>
        <v>2020</v>
      </c>
      <c r="H9" s="9">
        <f t="shared" si="1"/>
        <v>1</v>
      </c>
      <c r="I9" s="17">
        <f t="shared" si="2"/>
        <v>0</v>
      </c>
      <c r="J9" s="29" t="e">
        <f t="shared" si="3"/>
        <v>#REF!</v>
      </c>
    </row>
    <row r="10" spans="1:10" x14ac:dyDescent="0.25">
      <c r="A10" s="7" t="s">
        <v>16</v>
      </c>
      <c r="G10" s="8">
        <f t="shared" si="0"/>
        <v>2021</v>
      </c>
      <c r="H10" s="8">
        <f t="shared" si="1"/>
        <v>1</v>
      </c>
      <c r="I10" s="17">
        <f t="shared" si="2"/>
        <v>0</v>
      </c>
      <c r="J10" s="22" t="e">
        <f t="shared" si="3"/>
        <v>#REF!</v>
      </c>
    </row>
    <row r="11" spans="1:10" x14ac:dyDescent="0.25">
      <c r="A11" s="6" t="s">
        <v>17</v>
      </c>
      <c r="B11" s="30" t="e">
        <f>NPV($B$17,J4:J29)/(1+$B$17)^(E4-B16+1)</f>
        <v>#REF!</v>
      </c>
      <c r="G11" s="9">
        <f t="shared" si="0"/>
        <v>2022</v>
      </c>
      <c r="H11" s="9">
        <f t="shared" si="1"/>
        <v>1</v>
      </c>
      <c r="I11" s="17">
        <f t="shared" si="2"/>
        <v>0</v>
      </c>
      <c r="J11" s="29" t="e">
        <f t="shared" si="3"/>
        <v>#REF!</v>
      </c>
    </row>
    <row r="12" spans="1:10" x14ac:dyDescent="0.25">
      <c r="A12" s="6" t="s">
        <v>18</v>
      </c>
      <c r="B12" s="28" t="e">
        <f>B11/B7</f>
        <v>#REF!</v>
      </c>
      <c r="G12" s="8">
        <f t="shared" si="0"/>
        <v>2023</v>
      </c>
      <c r="H12" s="8">
        <f t="shared" si="1"/>
        <v>1</v>
      </c>
      <c r="I12" s="17">
        <f t="shared" si="2"/>
        <v>0</v>
      </c>
      <c r="J12" s="22" t="e">
        <f t="shared" si="3"/>
        <v>#REF!</v>
      </c>
    </row>
    <row r="13" spans="1:10" x14ac:dyDescent="0.25">
      <c r="G13" s="9">
        <f t="shared" si="0"/>
        <v>2024</v>
      </c>
      <c r="H13" s="9">
        <f t="shared" si="1"/>
        <v>1</v>
      </c>
      <c r="I13" s="17">
        <f t="shared" si="2"/>
        <v>0</v>
      </c>
      <c r="J13" s="29" t="e">
        <f t="shared" si="3"/>
        <v>#REF!</v>
      </c>
    </row>
    <row r="14" spans="1:10" x14ac:dyDescent="0.25">
      <c r="G14" s="8">
        <f>G13+1</f>
        <v>2025</v>
      </c>
      <c r="H14" s="8">
        <f t="shared" si="1"/>
        <v>1</v>
      </c>
      <c r="I14" s="17">
        <f t="shared" si="2"/>
        <v>0</v>
      </c>
      <c r="J14" s="22" t="e">
        <f t="shared" si="3"/>
        <v>#REF!</v>
      </c>
    </row>
    <row r="15" spans="1:10" x14ac:dyDescent="0.25">
      <c r="A15" s="11" t="s">
        <v>19</v>
      </c>
      <c r="G15" s="9">
        <f t="shared" si="0"/>
        <v>2026</v>
      </c>
      <c r="H15" s="9">
        <f t="shared" si="1"/>
        <v>1</v>
      </c>
      <c r="I15" s="17">
        <f t="shared" si="2"/>
        <v>0</v>
      </c>
      <c r="J15" s="29" t="e">
        <f t="shared" si="3"/>
        <v>#REF!</v>
      </c>
    </row>
    <row r="16" spans="1:10" x14ac:dyDescent="0.25">
      <c r="A16" s="12" t="s">
        <v>20</v>
      </c>
      <c r="B16" s="12" t="e">
        <f>#REF!</f>
        <v>#REF!</v>
      </c>
      <c r="D16" s="11" t="s">
        <v>21</v>
      </c>
      <c r="E16" s="19" t="s">
        <v>2</v>
      </c>
      <c r="G16" s="8">
        <f t="shared" si="0"/>
        <v>2027</v>
      </c>
      <c r="H16" s="8">
        <f t="shared" si="1"/>
        <v>1</v>
      </c>
      <c r="I16" s="17">
        <f t="shared" si="2"/>
        <v>0</v>
      </c>
      <c r="J16" s="22" t="e">
        <f t="shared" si="3"/>
        <v>#REF!</v>
      </c>
    </row>
    <row r="17" spans="1:10" x14ac:dyDescent="0.25">
      <c r="A17" s="12" t="s">
        <v>22</v>
      </c>
      <c r="B17" s="13" t="e">
        <f>#REF!</f>
        <v>#REF!</v>
      </c>
      <c r="D17" s="15" t="s">
        <v>23</v>
      </c>
      <c r="E17" s="16">
        <f>E7/E8</f>
        <v>0</v>
      </c>
      <c r="G17" s="9">
        <f t="shared" si="0"/>
        <v>2028</v>
      </c>
      <c r="H17" s="9">
        <f t="shared" si="1"/>
        <v>1</v>
      </c>
      <c r="I17" s="17">
        <f t="shared" si="2"/>
        <v>0</v>
      </c>
      <c r="J17" s="29" t="e">
        <f t="shared" si="3"/>
        <v>#REF!</v>
      </c>
    </row>
    <row r="18" spans="1:10" x14ac:dyDescent="0.25">
      <c r="A18" s="12" t="s">
        <v>24</v>
      </c>
      <c r="B18" s="12">
        <f>IF(B6=2,2.1, 1.1)</f>
        <v>1.1000000000000001</v>
      </c>
      <c r="G18" s="8">
        <f t="shared" si="0"/>
        <v>2029</v>
      </c>
      <c r="H18" s="8">
        <f t="shared" si="1"/>
        <v>1</v>
      </c>
      <c r="I18" s="17">
        <f t="shared" si="2"/>
        <v>0</v>
      </c>
      <c r="J18" s="22" t="e">
        <f t="shared" si="3"/>
        <v>#REF!</v>
      </c>
    </row>
    <row r="19" spans="1:10" x14ac:dyDescent="0.25">
      <c r="A19" s="12" t="s">
        <v>25</v>
      </c>
      <c r="B19" s="14" t="e">
        <f>#REF!</f>
        <v>#REF!</v>
      </c>
      <c r="G19" s="9">
        <f t="shared" si="0"/>
        <v>2030</v>
      </c>
      <c r="H19" s="9">
        <f t="shared" si="1"/>
        <v>1</v>
      </c>
      <c r="I19" s="17">
        <f t="shared" si="2"/>
        <v>0</v>
      </c>
      <c r="J19" s="29" t="e">
        <f t="shared" si="3"/>
        <v>#REF!</v>
      </c>
    </row>
    <row r="20" spans="1:10" x14ac:dyDescent="0.25">
      <c r="A20" s="12" t="s">
        <v>26</v>
      </c>
      <c r="B20" s="12">
        <v>260</v>
      </c>
      <c r="G20" s="8">
        <f t="shared" si="0"/>
        <v>2031</v>
      </c>
      <c r="H20" s="8">
        <f t="shared" si="1"/>
        <v>1</v>
      </c>
      <c r="I20" s="17">
        <f t="shared" si="2"/>
        <v>0</v>
      </c>
      <c r="J20" s="22" t="e">
        <f t="shared" si="3"/>
        <v>#REF!</v>
      </c>
    </row>
    <row r="21" spans="1:10" x14ac:dyDescent="0.25">
      <c r="G21" s="9">
        <f t="shared" si="0"/>
        <v>2032</v>
      </c>
      <c r="H21" s="9">
        <f t="shared" si="1"/>
        <v>1</v>
      </c>
      <c r="I21" s="17">
        <f t="shared" si="2"/>
        <v>0</v>
      </c>
      <c r="J21" s="29" t="e">
        <f t="shared" si="3"/>
        <v>#REF!</v>
      </c>
    </row>
    <row r="22" spans="1:10" x14ac:dyDescent="0.25">
      <c r="G22" s="8">
        <f t="shared" si="0"/>
        <v>2033</v>
      </c>
      <c r="H22" s="8">
        <f t="shared" si="1"/>
        <v>1</v>
      </c>
      <c r="I22" s="17">
        <f t="shared" si="2"/>
        <v>0</v>
      </c>
      <c r="J22" s="22" t="e">
        <f t="shared" si="3"/>
        <v>#REF!</v>
      </c>
    </row>
    <row r="23" spans="1:10" x14ac:dyDescent="0.25">
      <c r="G23" s="9">
        <f t="shared" si="0"/>
        <v>2034</v>
      </c>
      <c r="H23" s="9">
        <f t="shared" si="1"/>
        <v>1</v>
      </c>
      <c r="I23" s="17">
        <f t="shared" si="2"/>
        <v>0</v>
      </c>
      <c r="J23" s="29" t="e">
        <f t="shared" si="3"/>
        <v>#REF!</v>
      </c>
    </row>
    <row r="24" spans="1:10" x14ac:dyDescent="0.25">
      <c r="G24" s="8">
        <f t="shared" si="0"/>
        <v>2035</v>
      </c>
      <c r="H24" s="8">
        <f t="shared" si="1"/>
        <v>1</v>
      </c>
      <c r="I24" s="17">
        <f t="shared" si="2"/>
        <v>0</v>
      </c>
      <c r="J24" s="22" t="e">
        <f t="shared" si="3"/>
        <v>#REF!</v>
      </c>
    </row>
    <row r="25" spans="1:10" x14ac:dyDescent="0.25">
      <c r="G25" s="9">
        <f t="shared" si="0"/>
        <v>2036</v>
      </c>
      <c r="H25" s="9">
        <f t="shared" si="1"/>
        <v>1</v>
      </c>
      <c r="I25" s="17">
        <f t="shared" si="2"/>
        <v>0</v>
      </c>
      <c r="J25" s="29" t="e">
        <f t="shared" ref="J25:J29" si="4">I25*$B$18*$B$19/10^3</f>
        <v>#REF!</v>
      </c>
    </row>
    <row r="26" spans="1:10" x14ac:dyDescent="0.25">
      <c r="G26" s="8">
        <f t="shared" si="0"/>
        <v>2037</v>
      </c>
      <c r="H26" s="8">
        <f t="shared" si="1"/>
        <v>1</v>
      </c>
      <c r="I26" s="17">
        <f t="shared" si="2"/>
        <v>0</v>
      </c>
      <c r="J26" s="22" t="e">
        <f t="shared" si="4"/>
        <v>#REF!</v>
      </c>
    </row>
    <row r="27" spans="1:10" x14ac:dyDescent="0.25">
      <c r="G27" s="9">
        <f t="shared" si="0"/>
        <v>2038</v>
      </c>
      <c r="H27" s="9">
        <f t="shared" si="1"/>
        <v>1</v>
      </c>
      <c r="I27" s="17">
        <f t="shared" si="2"/>
        <v>0</v>
      </c>
      <c r="J27" s="29" t="e">
        <f t="shared" si="4"/>
        <v>#REF!</v>
      </c>
    </row>
    <row r="28" spans="1:10" x14ac:dyDescent="0.25">
      <c r="G28" s="8">
        <f t="shared" si="0"/>
        <v>2039</v>
      </c>
      <c r="H28" s="8">
        <f t="shared" si="1"/>
        <v>1</v>
      </c>
      <c r="I28" s="17">
        <f t="shared" si="2"/>
        <v>0</v>
      </c>
      <c r="J28" s="22" t="e">
        <f t="shared" si="4"/>
        <v>#REF!</v>
      </c>
    </row>
    <row r="29" spans="1:10" x14ac:dyDescent="0.25">
      <c r="A29" s="20"/>
      <c r="G29" s="9">
        <f t="shared" si="0"/>
        <v>2040</v>
      </c>
      <c r="H29" s="9">
        <f t="shared" si="1"/>
        <v>1</v>
      </c>
      <c r="I29" s="17">
        <f t="shared" si="2"/>
        <v>0</v>
      </c>
      <c r="J29" s="29" t="e">
        <f t="shared" si="4"/>
        <v>#REF!</v>
      </c>
    </row>
    <row r="51" spans="1:1" x14ac:dyDescent="0.25">
      <c r="A51" t="s">
        <v>27</v>
      </c>
    </row>
    <row r="52" spans="1:1" x14ac:dyDescent="0.25">
      <c r="A52" t="s">
        <v>28</v>
      </c>
    </row>
    <row r="53" spans="1:1" x14ac:dyDescent="0.25">
      <c r="A53" t="s">
        <v>29</v>
      </c>
    </row>
  </sheetData>
  <mergeCells count="1">
    <mergeCell ref="D6:E6"/>
  </mergeCells>
  <pageMargins left="0.25" right="0.25" top="0.75" bottom="0.75" header="0.3" footer="0.3"/>
  <pageSetup paperSize="17" scale="76"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3" t="s">
        <v>0</v>
      </c>
      <c r="D3" s="3" t="s">
        <v>30</v>
      </c>
      <c r="E3" s="4" t="s">
        <v>2</v>
      </c>
      <c r="G3" s="10" t="s">
        <v>3</v>
      </c>
      <c r="H3" s="10" t="s">
        <v>31</v>
      </c>
      <c r="I3" s="10" t="s">
        <v>32</v>
      </c>
      <c r="J3" s="10" t="s">
        <v>33</v>
      </c>
      <c r="K3" s="10" t="s">
        <v>34</v>
      </c>
    </row>
    <row r="4" spans="1:11" x14ac:dyDescent="0.25">
      <c r="A4" s="1" t="s">
        <v>6</v>
      </c>
      <c r="B4" s="2"/>
      <c r="D4" s="1" t="s">
        <v>7</v>
      </c>
      <c r="E4" s="2">
        <v>2015</v>
      </c>
      <c r="G4" s="8">
        <f>E4</f>
        <v>2015</v>
      </c>
      <c r="H4" s="25" t="e">
        <f t="shared" ref="H4:H24" si="0">IF($G4&lt;($G$4+$E$5),$E$17,0)</f>
        <v>#REF!</v>
      </c>
      <c r="I4" s="24" t="e">
        <f>H4*$B$20/10^3</f>
        <v>#REF!</v>
      </c>
      <c r="J4" s="25" t="e">
        <f t="shared" ref="J4:J24" si="1">IF($G4&lt;($G$4+$E$5),$E$18,0)</f>
        <v>#REF!</v>
      </c>
      <c r="K4" s="24" t="e">
        <f>J4*$B$21/10^3</f>
        <v>#REF!</v>
      </c>
    </row>
    <row r="5" spans="1:11" x14ac:dyDescent="0.25">
      <c r="A5" s="1" t="s">
        <v>8</v>
      </c>
      <c r="B5" s="2"/>
      <c r="D5" s="1" t="s">
        <v>9</v>
      </c>
      <c r="E5" s="5">
        <v>10</v>
      </c>
      <c r="G5" s="9">
        <f t="shared" ref="G5:G29" si="2">G4+1</f>
        <v>2016</v>
      </c>
      <c r="H5" s="25" t="e">
        <f t="shared" si="0"/>
        <v>#REF!</v>
      </c>
      <c r="I5" s="26" t="e">
        <f t="shared" ref="I5:I24" si="3">H5*$B$20/10^3</f>
        <v>#REF!</v>
      </c>
      <c r="J5" s="25" t="e">
        <f t="shared" si="1"/>
        <v>#REF!</v>
      </c>
      <c r="K5" s="26" t="e">
        <f t="shared" ref="K5:K24" si="4">J5*$B$21/10^3</f>
        <v>#REF!</v>
      </c>
    </row>
    <row r="6" spans="1:11" x14ac:dyDescent="0.25">
      <c r="A6" s="1" t="s">
        <v>35</v>
      </c>
      <c r="B6" s="2">
        <v>2</v>
      </c>
      <c r="D6" s="104" t="s">
        <v>11</v>
      </c>
      <c r="E6" s="105"/>
      <c r="G6" s="8">
        <f t="shared" si="2"/>
        <v>2017</v>
      </c>
      <c r="H6" s="25" t="e">
        <f t="shared" si="0"/>
        <v>#REF!</v>
      </c>
      <c r="I6" s="24" t="e">
        <f t="shared" si="3"/>
        <v>#REF!</v>
      </c>
      <c r="J6" s="25" t="e">
        <f t="shared" si="1"/>
        <v>#REF!</v>
      </c>
      <c r="K6" s="24" t="e">
        <f t="shared" si="4"/>
        <v>#REF!</v>
      </c>
    </row>
    <row r="7" spans="1:11" x14ac:dyDescent="0.25">
      <c r="A7" s="1" t="s">
        <v>12</v>
      </c>
      <c r="B7" s="18"/>
      <c r="D7" s="1" t="s">
        <v>36</v>
      </c>
      <c r="E7" s="5"/>
      <c r="G7" s="9">
        <f t="shared" si="2"/>
        <v>2018</v>
      </c>
      <c r="H7" s="25" t="e">
        <f t="shared" si="0"/>
        <v>#REF!</v>
      </c>
      <c r="I7" s="26" t="e">
        <f t="shared" si="3"/>
        <v>#REF!</v>
      </c>
      <c r="J7" s="25" t="e">
        <f t="shared" si="1"/>
        <v>#REF!</v>
      </c>
      <c r="K7" s="26" t="e">
        <f t="shared" si="4"/>
        <v>#REF!</v>
      </c>
    </row>
    <row r="8" spans="1:11" x14ac:dyDescent="0.25">
      <c r="A8" s="1" t="s">
        <v>14</v>
      </c>
      <c r="B8" s="18"/>
      <c r="D8" s="104" t="s">
        <v>37</v>
      </c>
      <c r="E8" s="105"/>
      <c r="G8" s="8">
        <f t="shared" si="2"/>
        <v>2019</v>
      </c>
      <c r="H8" s="25" t="e">
        <f t="shared" si="0"/>
        <v>#REF!</v>
      </c>
      <c r="I8" s="24" t="e">
        <f t="shared" si="3"/>
        <v>#REF!</v>
      </c>
      <c r="J8" s="25" t="e">
        <f t="shared" si="1"/>
        <v>#REF!</v>
      </c>
      <c r="K8" s="24" t="e">
        <f t="shared" si="4"/>
        <v>#REF!</v>
      </c>
    </row>
    <row r="9" spans="1:11" x14ac:dyDescent="0.25">
      <c r="D9" s="1" t="s">
        <v>38</v>
      </c>
      <c r="E9" s="5"/>
      <c r="G9" s="9">
        <f t="shared" si="2"/>
        <v>2020</v>
      </c>
      <c r="H9" s="25" t="e">
        <f t="shared" si="0"/>
        <v>#REF!</v>
      </c>
      <c r="I9" s="26" t="e">
        <f t="shared" si="3"/>
        <v>#REF!</v>
      </c>
      <c r="J9" s="25" t="e">
        <f t="shared" si="1"/>
        <v>#REF!</v>
      </c>
      <c r="K9" s="26" t="e">
        <f t="shared" si="4"/>
        <v>#REF!</v>
      </c>
    </row>
    <row r="10" spans="1:11" x14ac:dyDescent="0.25">
      <c r="A10" s="7" t="s">
        <v>16</v>
      </c>
      <c r="D10" s="1" t="s">
        <v>39</v>
      </c>
      <c r="E10" s="5"/>
      <c r="G10" s="8">
        <f t="shared" si="2"/>
        <v>2021</v>
      </c>
      <c r="H10" s="25" t="e">
        <f t="shared" si="0"/>
        <v>#REF!</v>
      </c>
      <c r="I10" s="24" t="e">
        <f t="shared" si="3"/>
        <v>#REF!</v>
      </c>
      <c r="J10" s="25" t="e">
        <f t="shared" si="1"/>
        <v>#REF!</v>
      </c>
      <c r="K10" s="24" t="e">
        <f t="shared" si="4"/>
        <v>#REF!</v>
      </c>
    </row>
    <row r="11" spans="1:11" x14ac:dyDescent="0.25">
      <c r="A11" s="6" t="s">
        <v>40</v>
      </c>
      <c r="B11" s="27" t="e">
        <f>(NPV($B$17,K4:K24)+NPV($B$17,I4:I24))/(1+$B$17)^2</f>
        <v>#REF!</v>
      </c>
      <c r="G11" s="9">
        <f t="shared" si="2"/>
        <v>2022</v>
      </c>
      <c r="H11" s="25" t="e">
        <f t="shared" si="0"/>
        <v>#REF!</v>
      </c>
      <c r="I11" s="26" t="e">
        <f t="shared" si="3"/>
        <v>#REF!</v>
      </c>
      <c r="J11" s="25" t="e">
        <f t="shared" si="1"/>
        <v>#REF!</v>
      </c>
      <c r="K11" s="26" t="e">
        <f t="shared" si="4"/>
        <v>#REF!</v>
      </c>
    </row>
    <row r="12" spans="1:11" x14ac:dyDescent="0.25">
      <c r="A12" s="6" t="s">
        <v>18</v>
      </c>
      <c r="B12" s="28" t="e">
        <f>B11/B7</f>
        <v>#REF!</v>
      </c>
      <c r="G12" s="8">
        <f t="shared" si="2"/>
        <v>2023</v>
      </c>
      <c r="H12" s="25" t="e">
        <f t="shared" si="0"/>
        <v>#REF!</v>
      </c>
      <c r="I12" s="24" t="e">
        <f t="shared" si="3"/>
        <v>#REF!</v>
      </c>
      <c r="J12" s="25" t="e">
        <f t="shared" si="1"/>
        <v>#REF!</v>
      </c>
      <c r="K12" s="24" t="e">
        <f t="shared" si="4"/>
        <v>#REF!</v>
      </c>
    </row>
    <row r="13" spans="1:11" x14ac:dyDescent="0.25">
      <c r="A13" s="6" t="s">
        <v>41</v>
      </c>
      <c r="B13" s="27" t="e">
        <f>B7*(B17/(1-(1+B17)^(-E5))/(SUM(H4:H29)+SUM(J4:J29)))</f>
        <v>#REF!</v>
      </c>
      <c r="G13" s="9">
        <f t="shared" si="2"/>
        <v>2024</v>
      </c>
      <c r="H13" s="25" t="e">
        <f t="shared" si="0"/>
        <v>#REF!</v>
      </c>
      <c r="I13" s="26" t="e">
        <f t="shared" si="3"/>
        <v>#REF!</v>
      </c>
      <c r="J13" s="25" t="e">
        <f t="shared" si="1"/>
        <v>#REF!</v>
      </c>
      <c r="K13" s="26" t="e">
        <f t="shared" si="4"/>
        <v>#REF!</v>
      </c>
    </row>
    <row r="14" spans="1:11" x14ac:dyDescent="0.25">
      <c r="G14" s="8">
        <f>G13+1</f>
        <v>2025</v>
      </c>
      <c r="H14" s="25">
        <f t="shared" si="0"/>
        <v>0</v>
      </c>
      <c r="I14" s="24" t="e">
        <f t="shared" si="3"/>
        <v>#REF!</v>
      </c>
      <c r="J14" s="25">
        <f t="shared" si="1"/>
        <v>0</v>
      </c>
      <c r="K14" s="24" t="e">
        <f t="shared" si="4"/>
        <v>#REF!</v>
      </c>
    </row>
    <row r="15" spans="1:11" x14ac:dyDescent="0.25">
      <c r="A15" s="11" t="s">
        <v>19</v>
      </c>
      <c r="G15" s="9">
        <f t="shared" si="2"/>
        <v>2026</v>
      </c>
      <c r="H15" s="25">
        <f t="shared" si="0"/>
        <v>0</v>
      </c>
      <c r="I15" s="26" t="e">
        <f t="shared" si="3"/>
        <v>#REF!</v>
      </c>
      <c r="J15" s="25">
        <f t="shared" si="1"/>
        <v>0</v>
      </c>
      <c r="K15" s="26" t="e">
        <f t="shared" si="4"/>
        <v>#REF!</v>
      </c>
    </row>
    <row r="16" spans="1:11" x14ac:dyDescent="0.25">
      <c r="A16" s="12" t="s">
        <v>20</v>
      </c>
      <c r="B16" s="12">
        <v>2015</v>
      </c>
      <c r="D16" s="11" t="s">
        <v>21</v>
      </c>
      <c r="E16" s="19" t="s">
        <v>2</v>
      </c>
      <c r="G16" s="8">
        <f t="shared" si="2"/>
        <v>2027</v>
      </c>
      <c r="H16" s="25">
        <f t="shared" si="0"/>
        <v>0</v>
      </c>
      <c r="I16" s="24" t="e">
        <f t="shared" si="3"/>
        <v>#REF!</v>
      </c>
      <c r="J16" s="25">
        <f t="shared" si="1"/>
        <v>0</v>
      </c>
      <c r="K16" s="24" t="e">
        <f t="shared" si="4"/>
        <v>#REF!</v>
      </c>
    </row>
    <row r="17" spans="1:11" x14ac:dyDescent="0.25">
      <c r="A17" s="12" t="s">
        <v>22</v>
      </c>
      <c r="B17" s="13">
        <v>7.0000000000000007E-2</v>
      </c>
      <c r="D17" s="15" t="s">
        <v>38</v>
      </c>
      <c r="E17" s="21" t="e">
        <f>IF(E9,E9,$E$7*B18*$B$22/10^6)</f>
        <v>#REF!</v>
      </c>
      <c r="G17" s="9">
        <f t="shared" si="2"/>
        <v>2028</v>
      </c>
      <c r="H17" s="25">
        <f t="shared" si="0"/>
        <v>0</v>
      </c>
      <c r="I17" s="26" t="e">
        <f t="shared" si="3"/>
        <v>#REF!</v>
      </c>
      <c r="J17" s="25">
        <f t="shared" si="1"/>
        <v>0</v>
      </c>
      <c r="K17" s="26" t="e">
        <f t="shared" si="4"/>
        <v>#REF!</v>
      </c>
    </row>
    <row r="18" spans="1:11" x14ac:dyDescent="0.25">
      <c r="A18" s="12" t="s">
        <v>42</v>
      </c>
      <c r="B18" s="31" t="e">
        <f>IF($B$6=2,#REF!,0)</f>
        <v>#REF!</v>
      </c>
      <c r="D18" s="15" t="s">
        <v>39</v>
      </c>
      <c r="E18" s="21" t="e">
        <f>IF(E10,E10,$E$7*B19*$B$22/10^6)</f>
        <v>#REF!</v>
      </c>
      <c r="G18" s="8">
        <f t="shared" si="2"/>
        <v>2029</v>
      </c>
      <c r="H18" s="25">
        <f t="shared" si="0"/>
        <v>0</v>
      </c>
      <c r="I18" s="24" t="e">
        <f t="shared" si="3"/>
        <v>#REF!</v>
      </c>
      <c r="J18" s="25">
        <f t="shared" si="1"/>
        <v>0</v>
      </c>
      <c r="K18" s="24" t="e">
        <f t="shared" si="4"/>
        <v>#REF!</v>
      </c>
    </row>
    <row r="19" spans="1:11" x14ac:dyDescent="0.25">
      <c r="A19" s="12" t="s">
        <v>43</v>
      </c>
      <c r="B19" s="31" t="e">
        <f>IF($B$6=2,#REF!,0)</f>
        <v>#REF!</v>
      </c>
      <c r="G19" s="9">
        <f t="shared" si="2"/>
        <v>2030</v>
      </c>
      <c r="H19" s="25">
        <f t="shared" si="0"/>
        <v>0</v>
      </c>
      <c r="I19" s="26" t="e">
        <f t="shared" si="3"/>
        <v>#REF!</v>
      </c>
      <c r="J19" s="25">
        <f t="shared" si="1"/>
        <v>0</v>
      </c>
      <c r="K19" s="26" t="e">
        <f t="shared" si="4"/>
        <v>#REF!</v>
      </c>
    </row>
    <row r="20" spans="1:11" x14ac:dyDescent="0.25">
      <c r="A20" s="12" t="s">
        <v>44</v>
      </c>
      <c r="B20" s="23" t="e">
        <f>#REF!</f>
        <v>#REF!</v>
      </c>
      <c r="G20" s="8">
        <f t="shared" si="2"/>
        <v>2031</v>
      </c>
      <c r="H20" s="25">
        <f t="shared" si="0"/>
        <v>0</v>
      </c>
      <c r="I20" s="24" t="e">
        <f t="shared" si="3"/>
        <v>#REF!</v>
      </c>
      <c r="J20" s="25">
        <f t="shared" si="1"/>
        <v>0</v>
      </c>
      <c r="K20" s="24" t="e">
        <f t="shared" si="4"/>
        <v>#REF!</v>
      </c>
    </row>
    <row r="21" spans="1:11" x14ac:dyDescent="0.25">
      <c r="A21" s="12" t="s">
        <v>45</v>
      </c>
      <c r="B21" s="23" t="e">
        <f>#REF!</f>
        <v>#REF!</v>
      </c>
      <c r="G21" s="9">
        <f t="shared" si="2"/>
        <v>2032</v>
      </c>
      <c r="H21" s="25">
        <f t="shared" si="0"/>
        <v>0</v>
      </c>
      <c r="I21" s="26" t="e">
        <f t="shared" si="3"/>
        <v>#REF!</v>
      </c>
      <c r="J21" s="25">
        <f t="shared" si="1"/>
        <v>0</v>
      </c>
      <c r="K21" s="26" t="e">
        <f t="shared" si="4"/>
        <v>#REF!</v>
      </c>
    </row>
    <row r="22" spans="1:11" x14ac:dyDescent="0.25">
      <c r="A22" s="12" t="s">
        <v>26</v>
      </c>
      <c r="B22" s="12">
        <v>260</v>
      </c>
      <c r="G22" s="8">
        <f t="shared" si="2"/>
        <v>2033</v>
      </c>
      <c r="H22" s="25">
        <f t="shared" si="0"/>
        <v>0</v>
      </c>
      <c r="I22" s="24" t="e">
        <f t="shared" si="3"/>
        <v>#REF!</v>
      </c>
      <c r="J22" s="25">
        <f t="shared" si="1"/>
        <v>0</v>
      </c>
      <c r="K22" s="24" t="e">
        <f t="shared" si="4"/>
        <v>#REF!</v>
      </c>
    </row>
    <row r="23" spans="1:11" x14ac:dyDescent="0.25">
      <c r="G23" s="9">
        <f t="shared" si="2"/>
        <v>2034</v>
      </c>
      <c r="H23" s="25">
        <f t="shared" si="0"/>
        <v>0</v>
      </c>
      <c r="I23" s="26" t="e">
        <f t="shared" si="3"/>
        <v>#REF!</v>
      </c>
      <c r="J23" s="25">
        <f t="shared" si="1"/>
        <v>0</v>
      </c>
      <c r="K23" s="26" t="e">
        <f t="shared" si="4"/>
        <v>#REF!</v>
      </c>
    </row>
    <row r="24" spans="1:11" x14ac:dyDescent="0.25">
      <c r="G24" s="8">
        <f t="shared" si="2"/>
        <v>2035</v>
      </c>
      <c r="H24" s="25">
        <f t="shared" si="0"/>
        <v>0</v>
      </c>
      <c r="I24" s="24" t="e">
        <f t="shared" si="3"/>
        <v>#REF!</v>
      </c>
      <c r="J24" s="25">
        <f t="shared" si="1"/>
        <v>0</v>
      </c>
      <c r="K24" s="24" t="e">
        <f t="shared" si="4"/>
        <v>#REF!</v>
      </c>
    </row>
    <row r="25" spans="1:11" x14ac:dyDescent="0.25">
      <c r="G25" s="9">
        <f t="shared" si="2"/>
        <v>2036</v>
      </c>
      <c r="H25" s="25">
        <f t="shared" ref="H25:H28" si="5">IF($G25&lt;($G$4+$E$5),$E$17,0)</f>
        <v>0</v>
      </c>
      <c r="I25" s="26" t="e">
        <f t="shared" ref="I25:I29" si="6">H25*$B$20/10^3</f>
        <v>#REF!</v>
      </c>
      <c r="J25" s="25">
        <f t="shared" ref="J25:J28" si="7">IF($G25&lt;($G$4+$E$5),$E$18,0)</f>
        <v>0</v>
      </c>
      <c r="K25" s="26" t="e">
        <f t="shared" ref="K25:K29" si="8">J25*$B$21/10^3</f>
        <v>#REF!</v>
      </c>
    </row>
    <row r="26" spans="1:11" x14ac:dyDescent="0.25">
      <c r="G26" s="8">
        <f t="shared" si="2"/>
        <v>2037</v>
      </c>
      <c r="H26" s="25">
        <f t="shared" si="5"/>
        <v>0</v>
      </c>
      <c r="I26" s="24" t="e">
        <f t="shared" si="6"/>
        <v>#REF!</v>
      </c>
      <c r="J26" s="25">
        <f t="shared" si="7"/>
        <v>0</v>
      </c>
      <c r="K26" s="24" t="e">
        <f t="shared" si="8"/>
        <v>#REF!</v>
      </c>
    </row>
    <row r="27" spans="1:11" x14ac:dyDescent="0.25">
      <c r="G27" s="9">
        <f t="shared" si="2"/>
        <v>2038</v>
      </c>
      <c r="H27" s="25">
        <f t="shared" si="5"/>
        <v>0</v>
      </c>
      <c r="I27" s="26" t="e">
        <f t="shared" si="6"/>
        <v>#REF!</v>
      </c>
      <c r="J27" s="25">
        <f t="shared" si="7"/>
        <v>0</v>
      </c>
      <c r="K27" s="26" t="e">
        <f t="shared" si="8"/>
        <v>#REF!</v>
      </c>
    </row>
    <row r="28" spans="1:11" x14ac:dyDescent="0.25">
      <c r="G28" s="8">
        <f t="shared" si="2"/>
        <v>2039</v>
      </c>
      <c r="H28" s="25">
        <f t="shared" si="5"/>
        <v>0</v>
      </c>
      <c r="I28" s="24" t="e">
        <f t="shared" si="6"/>
        <v>#REF!</v>
      </c>
      <c r="J28" s="25">
        <f t="shared" si="7"/>
        <v>0</v>
      </c>
      <c r="K28" s="24" t="e">
        <f t="shared" si="8"/>
        <v>#REF!</v>
      </c>
    </row>
    <row r="29" spans="1:11" x14ac:dyDescent="0.25">
      <c r="G29" s="9">
        <f t="shared" si="2"/>
        <v>2040</v>
      </c>
      <c r="H29" s="25">
        <f>IF($G29&lt;($G$4+$E$5),$E$17,0)</f>
        <v>0</v>
      </c>
      <c r="I29" s="26" t="e">
        <f t="shared" si="6"/>
        <v>#REF!</v>
      </c>
      <c r="J29" s="25">
        <f>IF($G29&lt;($G$4+$E$5),$E$18,0)</f>
        <v>0</v>
      </c>
      <c r="K29" s="26" t="e">
        <f t="shared" si="8"/>
        <v>#REF!</v>
      </c>
    </row>
    <row r="31" spans="1:11" x14ac:dyDescent="0.25">
      <c r="A31" s="20"/>
    </row>
    <row r="53" spans="1:1" x14ac:dyDescent="0.25">
      <c r="A53" t="s">
        <v>27</v>
      </c>
    </row>
    <row r="54" spans="1:1" x14ac:dyDescent="0.25">
      <c r="A54" t="s">
        <v>28</v>
      </c>
    </row>
    <row r="55" spans="1:1" x14ac:dyDescent="0.25">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5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tint="0.59999389629810485"/>
    <pageSetUpPr fitToPage="1"/>
  </sheetPr>
  <dimension ref="B2:S28"/>
  <sheetViews>
    <sheetView topLeftCell="A7" zoomScale="115" zoomScaleNormal="115" workbookViewId="0">
      <selection activeCell="F18" sqref="F18"/>
    </sheetView>
  </sheetViews>
  <sheetFormatPr defaultColWidth="9.140625" defaultRowHeight="15" x14ac:dyDescent="0.25"/>
  <cols>
    <col min="1" max="1" width="9.140625" style="42"/>
    <col min="2" max="2" width="41.140625" style="42" customWidth="1"/>
    <col min="3" max="3" width="21.7109375" style="42" customWidth="1"/>
    <col min="4" max="4" width="12.85546875" style="42" customWidth="1"/>
    <col min="5" max="5" width="5.85546875" style="42" customWidth="1"/>
    <col min="6" max="6" width="23.85546875" style="42" customWidth="1"/>
    <col min="7" max="7" width="19.140625" style="42" customWidth="1"/>
    <col min="8" max="8" width="14.140625" style="42" customWidth="1"/>
    <col min="9" max="9" width="13.7109375" style="42" customWidth="1"/>
    <col min="10" max="10" width="12" style="50" customWidth="1"/>
    <col min="11" max="12" width="9.140625" style="42"/>
    <col min="13" max="13" width="11.5703125" style="42" bestFit="1" customWidth="1"/>
    <col min="14" max="16384" width="9.140625" style="42"/>
  </cols>
  <sheetData>
    <row r="2" spans="2:19" ht="18.75" x14ac:dyDescent="0.25">
      <c r="B2" s="43" t="s">
        <v>46</v>
      </c>
      <c r="C2" s="44"/>
      <c r="D2" s="44"/>
      <c r="E2" s="44"/>
      <c r="F2" s="44"/>
    </row>
    <row r="3" spans="2:19" x14ac:dyDescent="0.25">
      <c r="B3" s="49"/>
      <c r="C3" s="49"/>
      <c r="D3" s="49"/>
    </row>
    <row r="4" spans="2:19" x14ac:dyDescent="0.25">
      <c r="B4" s="107" t="s">
        <v>0</v>
      </c>
      <c r="C4" s="108"/>
      <c r="D4" s="49"/>
      <c r="E4" s="45"/>
      <c r="F4" s="42" t="s">
        <v>47</v>
      </c>
    </row>
    <row r="5" spans="2:19" ht="30" x14ac:dyDescent="0.25">
      <c r="B5" s="74" t="s">
        <v>48</v>
      </c>
      <c r="C5" s="68" t="s">
        <v>381</v>
      </c>
      <c r="D5" s="46"/>
      <c r="E5" s="48"/>
      <c r="F5" s="42" t="s">
        <v>49</v>
      </c>
    </row>
    <row r="6" spans="2:19" x14ac:dyDescent="0.25">
      <c r="B6" s="74" t="s">
        <v>50</v>
      </c>
      <c r="C6" s="68" t="s">
        <v>51</v>
      </c>
      <c r="D6" s="46"/>
      <c r="E6" s="47"/>
      <c r="F6" s="42" t="s">
        <v>52</v>
      </c>
    </row>
    <row r="7" spans="2:19" ht="30" x14ac:dyDescent="0.25">
      <c r="B7" s="74" t="s">
        <v>53</v>
      </c>
      <c r="C7" s="68" t="s">
        <v>54</v>
      </c>
      <c r="D7" s="46"/>
    </row>
    <row r="8" spans="2:19" ht="14.45" customHeight="1" x14ac:dyDescent="0.25">
      <c r="B8" s="74" t="s">
        <v>55</v>
      </c>
      <c r="C8" s="68" t="s">
        <v>382</v>
      </c>
      <c r="D8" s="46"/>
      <c r="E8" s="112" t="s">
        <v>56</v>
      </c>
      <c r="F8" s="112"/>
    </row>
    <row r="9" spans="2:19" x14ac:dyDescent="0.25">
      <c r="B9" s="74" t="s">
        <v>57</v>
      </c>
      <c r="C9" s="68" t="s">
        <v>383</v>
      </c>
      <c r="D9" s="46"/>
      <c r="E9" s="112"/>
      <c r="F9" s="112"/>
    </row>
    <row r="10" spans="2:19" x14ac:dyDescent="0.25">
      <c r="B10" s="74" t="s">
        <v>58</v>
      </c>
      <c r="C10" s="68" t="s">
        <v>384</v>
      </c>
      <c r="D10" s="46"/>
      <c r="E10" s="112"/>
      <c r="F10" s="112"/>
    </row>
    <row r="11" spans="2:19" x14ac:dyDescent="0.25">
      <c r="B11" s="74" t="s">
        <v>59</v>
      </c>
      <c r="C11" s="68">
        <v>1.22</v>
      </c>
      <c r="D11" s="94"/>
      <c r="E11" s="112"/>
      <c r="F11" s="112"/>
      <c r="N11" s="106"/>
      <c r="O11" s="106"/>
      <c r="P11" s="106"/>
      <c r="Q11" s="106"/>
      <c r="R11" s="106"/>
      <c r="S11" s="106"/>
    </row>
    <row r="12" spans="2:19" ht="45" x14ac:dyDescent="0.25">
      <c r="B12" s="74" t="s">
        <v>60</v>
      </c>
      <c r="C12" s="68">
        <v>1208</v>
      </c>
      <c r="D12" s="46"/>
      <c r="E12" s="93"/>
      <c r="F12" s="93"/>
    </row>
    <row r="13" spans="2:19" ht="30" x14ac:dyDescent="0.25">
      <c r="B13" s="74" t="s">
        <v>61</v>
      </c>
      <c r="C13" s="68"/>
      <c r="D13" s="46"/>
      <c r="E13" s="93"/>
      <c r="F13" s="93"/>
    </row>
    <row r="14" spans="2:19" x14ac:dyDescent="0.25">
      <c r="B14" s="49"/>
      <c r="C14" s="46"/>
      <c r="D14" s="46"/>
    </row>
    <row r="15" spans="2:19" x14ac:dyDescent="0.25">
      <c r="B15" s="49"/>
      <c r="C15" s="46"/>
      <c r="D15" s="46"/>
      <c r="M15" s="66"/>
      <c r="N15" s="66"/>
    </row>
    <row r="16" spans="2:19" x14ac:dyDescent="0.25">
      <c r="B16" s="107" t="s">
        <v>62</v>
      </c>
      <c r="C16" s="108"/>
      <c r="D16" s="95"/>
      <c r="M16" s="66"/>
      <c r="N16" s="66"/>
    </row>
    <row r="17" spans="2:14" x14ac:dyDescent="0.25">
      <c r="B17" s="74" t="s">
        <v>63</v>
      </c>
      <c r="C17" s="96">
        <v>20427</v>
      </c>
      <c r="D17" s="97"/>
      <c r="F17" s="66"/>
      <c r="H17" s="57"/>
      <c r="M17" s="66"/>
      <c r="N17" s="66"/>
    </row>
    <row r="18" spans="2:14" x14ac:dyDescent="0.25">
      <c r="B18" s="98" t="s">
        <v>64</v>
      </c>
      <c r="C18" s="99">
        <f>SUM('Ped bike commuter analysis data'!$O:$O,'Ped bike commuter analysis data'!$P:$P)</f>
        <v>0</v>
      </c>
      <c r="D18" s="49"/>
      <c r="F18" s="66"/>
      <c r="H18" s="66"/>
      <c r="M18" s="66"/>
      <c r="N18" s="66"/>
    </row>
    <row r="19" spans="2:14" x14ac:dyDescent="0.25">
      <c r="B19" s="49"/>
      <c r="C19" s="49"/>
      <c r="D19" s="49"/>
      <c r="H19" s="57"/>
      <c r="M19" s="66"/>
      <c r="N19" s="66"/>
    </row>
    <row r="20" spans="2:14" x14ac:dyDescent="0.25">
      <c r="B20" s="49"/>
      <c r="C20" s="49"/>
      <c r="D20" s="49"/>
      <c r="H20" s="57"/>
      <c r="M20" s="66"/>
      <c r="N20" s="66"/>
    </row>
    <row r="21" spans="2:14" ht="19.5" thickBot="1" x14ac:dyDescent="0.3">
      <c r="B21" s="101" t="s">
        <v>65</v>
      </c>
      <c r="C21" s="49"/>
      <c r="D21" s="49"/>
      <c r="M21" s="66"/>
      <c r="N21" s="66"/>
    </row>
    <row r="22" spans="2:14" x14ac:dyDescent="0.25">
      <c r="B22" s="109" t="s">
        <v>66</v>
      </c>
      <c r="C22" s="110"/>
      <c r="D22" s="111"/>
      <c r="M22" s="66"/>
      <c r="N22" s="66"/>
    </row>
    <row r="23" spans="2:14" ht="30" x14ac:dyDescent="0.25">
      <c r="B23" s="87"/>
      <c r="C23" s="85" t="s">
        <v>67</v>
      </c>
      <c r="D23" s="88" t="s">
        <v>68</v>
      </c>
      <c r="M23" s="66"/>
      <c r="N23" s="66"/>
    </row>
    <row r="24" spans="2:14" x14ac:dyDescent="0.25">
      <c r="B24" s="87" t="s">
        <v>69</v>
      </c>
      <c r="C24" s="100">
        <f>'Preventable Crash data'!$C$24</f>
        <v>0</v>
      </c>
      <c r="D24" s="100">
        <f>'Preventable Crash data'!$D$24</f>
        <v>0</v>
      </c>
      <c r="M24" s="66"/>
      <c r="N24" s="66"/>
    </row>
    <row r="25" spans="2:14" ht="15.75" thickBot="1" x14ac:dyDescent="0.3">
      <c r="B25" s="90" t="s">
        <v>70</v>
      </c>
      <c r="C25" s="100">
        <f>'Preventable Crash data'!$C$25</f>
        <v>0.109936704931566</v>
      </c>
      <c r="D25" s="100">
        <f>'Preventable Crash data'!$D$25</f>
        <v>10.9936704931566</v>
      </c>
    </row>
    <row r="26" spans="2:14" x14ac:dyDescent="0.25">
      <c r="B26" s="49"/>
      <c r="C26" s="49"/>
      <c r="D26" s="49"/>
    </row>
    <row r="27" spans="2:14" x14ac:dyDescent="0.25">
      <c r="B27" s="49"/>
      <c r="C27" s="49"/>
      <c r="D27" s="49"/>
    </row>
    <row r="28" spans="2:14" x14ac:dyDescent="0.25">
      <c r="B28" s="49"/>
      <c r="C28" s="49"/>
      <c r="D28" s="49"/>
    </row>
  </sheetData>
  <mergeCells count="6">
    <mergeCell ref="N11:P11"/>
    <mergeCell ref="Q11:S11"/>
    <mergeCell ref="B4:C4"/>
    <mergeCell ref="B16:C16"/>
    <mergeCell ref="B22:D22"/>
    <mergeCell ref="E8:F11"/>
  </mergeCells>
  <dataValidations count="1">
    <dataValidation type="list" allowBlank="1" showInputMessage="1" showErrorMessage="1" sqref="D6:D7" xr:uid="{00000000-0002-0000-0300-000000000000}">
      <formula1>#REF!</formula1>
    </dataValidation>
  </dataValidations>
  <pageMargins left="0.25" right="0.25" top="0.75" bottom="0.75" header="0.3" footer="0.3"/>
  <pageSetup scale="64"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817E3541-ACE6-4163-B8E1-052C2E890092}">
          <x14:formula1>
            <xm:f>'Regional Crash Rates'!$D$3:$D$4</xm:f>
          </x14:formula1>
          <xm:sqref>C7</xm:sqref>
        </x14:dataValidation>
        <x14:dataValidation type="list" allowBlank="1" showInputMessage="1" showErrorMessage="1" xr:uid="{A24AE5E6-8DCA-4A5B-A944-6E375B4E6636}">
          <x14:formula1>
            <xm:f>'Regional Crash Rates'!$B$3:$B$10</xm:f>
          </x14:formula1>
          <xm:sqref>C6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C7C7D1-951F-4AA1-AD61-E81EAFF03E0B}">
  <sheetPr>
    <tabColor rgb="FF92D050"/>
  </sheetPr>
  <dimension ref="B1:V29"/>
  <sheetViews>
    <sheetView topLeftCell="A4" zoomScale="110" zoomScaleNormal="110" workbookViewId="0">
      <selection activeCell="F28" sqref="F28"/>
    </sheetView>
  </sheetViews>
  <sheetFormatPr defaultRowHeight="15" x14ac:dyDescent="0.25"/>
  <cols>
    <col min="2" max="2" width="27.7109375" bestFit="1" customWidth="1"/>
    <col min="3" max="3" width="15" customWidth="1"/>
    <col min="4" max="4" width="17.140625" customWidth="1"/>
    <col min="5" max="5" width="16.42578125" bestFit="1" customWidth="1"/>
    <col min="6" max="6" width="16.42578125" customWidth="1"/>
    <col min="7" max="7" width="2.85546875" customWidth="1"/>
    <col min="8" max="8" width="27.5703125" customWidth="1"/>
    <col min="9" max="9" width="14.140625" customWidth="1"/>
    <col min="10" max="10" width="15.140625" bestFit="1" customWidth="1"/>
    <col min="11" max="12" width="16.42578125" bestFit="1" customWidth="1"/>
    <col min="13" max="13" width="9.7109375" customWidth="1"/>
    <col min="14" max="14" width="30.140625" customWidth="1"/>
    <col min="15" max="15" width="12" customWidth="1"/>
    <col min="16" max="18" width="15.28515625" customWidth="1"/>
    <col min="19" max="19" width="12.7109375" customWidth="1"/>
    <col min="20" max="20" width="4.85546875" customWidth="1"/>
    <col min="21" max="21" width="23.5703125" bestFit="1" customWidth="1"/>
    <col min="22" max="22" width="19.42578125" bestFit="1" customWidth="1"/>
  </cols>
  <sheetData>
    <row r="1" spans="2:22" ht="33.75" customHeight="1" x14ac:dyDescent="0.25">
      <c r="B1" s="58"/>
      <c r="C1" s="115" t="s">
        <v>71</v>
      </c>
      <c r="D1" s="115"/>
      <c r="E1" s="48"/>
      <c r="F1" s="116" t="s">
        <v>72</v>
      </c>
      <c r="G1" s="117"/>
      <c r="H1" s="118"/>
    </row>
    <row r="3" spans="2:22" x14ac:dyDescent="0.25">
      <c r="B3" s="113" t="s">
        <v>73</v>
      </c>
      <c r="C3" s="114"/>
      <c r="D3" s="114"/>
      <c r="E3" s="114"/>
      <c r="F3" s="114"/>
      <c r="H3" s="113" t="s">
        <v>74</v>
      </c>
      <c r="I3" s="114"/>
      <c r="J3" s="114"/>
      <c r="K3" s="114"/>
      <c r="L3" s="82"/>
      <c r="N3" s="113" t="s">
        <v>75</v>
      </c>
      <c r="O3" s="114"/>
      <c r="P3" s="114"/>
      <c r="Q3" s="114"/>
      <c r="R3" s="82"/>
    </row>
    <row r="4" spans="2:22" s="60" customFormat="1" ht="105" x14ac:dyDescent="0.25">
      <c r="B4" s="39" t="s">
        <v>76</v>
      </c>
      <c r="C4" s="56" t="s">
        <v>77</v>
      </c>
      <c r="D4" s="39" t="s">
        <v>78</v>
      </c>
      <c r="E4" s="39" t="s">
        <v>79</v>
      </c>
      <c r="F4" s="39" t="s">
        <v>80</v>
      </c>
      <c r="H4" s="39" t="s">
        <v>76</v>
      </c>
      <c r="I4" s="56" t="s">
        <v>81</v>
      </c>
      <c r="J4" s="39" t="s">
        <v>78</v>
      </c>
      <c r="K4" s="39" t="s">
        <v>79</v>
      </c>
      <c r="L4" s="39" t="s">
        <v>80</v>
      </c>
      <c r="N4" s="39" t="s">
        <v>76</v>
      </c>
      <c r="O4" s="56" t="s">
        <v>82</v>
      </c>
      <c r="P4" s="39" t="s">
        <v>78</v>
      </c>
      <c r="Q4" s="39" t="s">
        <v>79</v>
      </c>
      <c r="R4" s="39" t="s">
        <v>80</v>
      </c>
      <c r="U4" s="39" t="s">
        <v>83</v>
      </c>
      <c r="V4" s="39" t="s">
        <v>84</v>
      </c>
    </row>
    <row r="5" spans="2:22" x14ac:dyDescent="0.25">
      <c r="B5" s="58" t="s">
        <v>85</v>
      </c>
      <c r="C5" s="59">
        <f>(SUMIFS('Raw Crash data'!Z:Z,'Raw Crash data'!Q:Q,$U$5)+SUMIFS('Raw Crash data'!Z:Z,'Raw Crash data'!Q:Q,$U$6))</f>
        <v>0</v>
      </c>
      <c r="D5" s="51">
        <v>0</v>
      </c>
      <c r="E5" s="52">
        <f>($D5*1000000)/('Inputs &amp; Outputs'!$C$11*_2022_Volume_ADT*365)</f>
        <v>0</v>
      </c>
      <c r="F5" s="52">
        <f>($D5*100000000)/('Inputs &amp; Outputs'!$C$11*_2022_Volume_ADT*365)</f>
        <v>0</v>
      </c>
      <c r="H5" s="58" t="s">
        <v>85</v>
      </c>
      <c r="I5" s="59">
        <f>SUMIFS('Raw Crash data'!Z:Z,'Raw Crash data'!Q:Q,$V$5)+SUMIFS('Raw Crash data'!Z:Z,'Raw Crash data'!Q:Q,$V$6)</f>
        <v>0</v>
      </c>
      <c r="J5" s="51">
        <f>$I5/5</f>
        <v>0</v>
      </c>
      <c r="K5" s="52">
        <f>($J5*1000000)/('Inputs &amp; Outputs'!$C$11*_2022_Volume_ADT*365)</f>
        <v>0</v>
      </c>
      <c r="L5" s="52">
        <f>($J5*100000000)/('Inputs &amp; Outputs'!$C$11*_2022_Volume_ADT*365)</f>
        <v>0</v>
      </c>
      <c r="N5" s="58" t="s">
        <v>85</v>
      </c>
      <c r="O5" s="59">
        <f>C5+I5</f>
        <v>0</v>
      </c>
      <c r="P5" s="51">
        <f>$O5/5</f>
        <v>0</v>
      </c>
      <c r="Q5" s="52">
        <f>($P5*1000000)/('Inputs &amp; Outputs'!$C$11*_2022_Volume_ADT*365)</f>
        <v>0</v>
      </c>
      <c r="R5" s="52">
        <f>($P5*100000000)/('Inputs &amp; Outputs'!$C$11*_2022_Volume_ADT*365)</f>
        <v>0</v>
      </c>
      <c r="U5" s="33" t="s">
        <v>86</v>
      </c>
      <c r="V5" s="33" t="s">
        <v>87</v>
      </c>
    </row>
    <row r="6" spans="2:22" x14ac:dyDescent="0.25">
      <c r="B6" s="58" t="s">
        <v>88</v>
      </c>
      <c r="C6" s="59">
        <f>(SUMIFS('Raw Crash data'!AA:AA,'Raw Crash data'!Q:Q,$U$5)+SUMIFS('Raw Crash data'!AA:AA,'Raw Crash data'!Q:Q,$U$6))</f>
        <v>2</v>
      </c>
      <c r="D6" s="51">
        <f t="shared" ref="D6:D20" si="0">$C6/5</f>
        <v>0.4</v>
      </c>
      <c r="E6" s="52">
        <f>($D6*1000000)/('Inputs &amp; Outputs'!$C$11*_2022_Volume_ADT*365)</f>
        <v>4.3974681972626398E-2</v>
      </c>
      <c r="F6" s="52">
        <f>($D6*100000000)/('Inputs &amp; Outputs'!$C$11*_2022_Volume_ADT*365)</f>
        <v>4.3974681972626399</v>
      </c>
      <c r="H6" s="58" t="s">
        <v>88</v>
      </c>
      <c r="I6" s="59">
        <f>(SUMIFS('Raw Crash data'!AA:AA,'Raw Crash data'!Q:Q,$V$5)+SUMIFS('Raw Crash data'!AA:AA,'Raw Crash data'!Q:Q,$V$8))</f>
        <v>1</v>
      </c>
      <c r="J6" s="51">
        <f t="shared" ref="J6:J20" si="1">$I6/5</f>
        <v>0.2</v>
      </c>
      <c r="K6" s="52">
        <f>($J6*1000000)/('Inputs &amp; Outputs'!$C$11*_2022_Volume_ADT*365)</f>
        <v>2.1987340986313199E-2</v>
      </c>
      <c r="L6" s="52">
        <f>($J6*100000000)/('Inputs &amp; Outputs'!$C$11*_2022_Volume_ADT*365)</f>
        <v>2.19873409863132</v>
      </c>
      <c r="N6" s="58" t="s">
        <v>88</v>
      </c>
      <c r="O6" s="59">
        <f t="shared" ref="O6:O20" si="2">C6+I6</f>
        <v>3</v>
      </c>
      <c r="P6" s="51">
        <f t="shared" ref="P6:P20" si="3">$O6/5</f>
        <v>0.6</v>
      </c>
      <c r="Q6" s="52">
        <f>($P6*1000000)/('Inputs &amp; Outputs'!$C$11*_2022_Volume_ADT*365)</f>
        <v>6.5962022958939603E-2</v>
      </c>
      <c r="R6" s="52">
        <f>($P6*100000000)/('Inputs &amp; Outputs'!$C$11*_2022_Volume_ADT*365)</f>
        <v>6.5962022958939599</v>
      </c>
      <c r="U6" s="33" t="s">
        <v>89</v>
      </c>
      <c r="V6" s="33" t="s">
        <v>90</v>
      </c>
    </row>
    <row r="7" spans="2:22" x14ac:dyDescent="0.25">
      <c r="B7" s="58" t="s">
        <v>91</v>
      </c>
      <c r="C7" s="59">
        <f>(SUMIFS('Raw Crash data'!AB:AB,'Raw Crash data'!Q:Q,$U$5)+SUMIFS('Raw Crash data'!AB:AB,'Raw Crash data'!Q:Q,$U$6))</f>
        <v>7</v>
      </c>
      <c r="D7" s="51">
        <f>$C7/56</f>
        <v>0.125</v>
      </c>
      <c r="E7" s="52">
        <f>($D7*1000000)/('Inputs &amp; Outputs'!$C$11*_2022_Volume_ADT*365)</f>
        <v>1.374208811644575E-2</v>
      </c>
      <c r="F7" s="52">
        <f>($D7*100000000)/('Inputs &amp; Outputs'!$C$11*_2022_Volume_ADT*365)</f>
        <v>1.374208811644575</v>
      </c>
      <c r="H7" s="58" t="s">
        <v>91</v>
      </c>
      <c r="I7" s="59">
        <f>(SUMIFS('Raw Crash data'!AB:AB,'Raw Crash data'!Q:Q,$V$5)+SUMIFS('Raw Crash data'!AB:AB,'Raw Crash data'!Q:Q,$V$6))</f>
        <v>32</v>
      </c>
      <c r="J7" s="51">
        <f t="shared" si="1"/>
        <v>6.4</v>
      </c>
      <c r="K7" s="52">
        <f>($J7*1000000)/('Inputs &amp; Outputs'!$C$11*_2022_Volume_ADT*365)</f>
        <v>0.70359491156202236</v>
      </c>
      <c r="L7" s="52">
        <f>($J7*100000000)/('Inputs &amp; Outputs'!$C$11*_2022_Volume_ADT*365)</f>
        <v>70.359491156202239</v>
      </c>
      <c r="N7" s="58" t="s">
        <v>91</v>
      </c>
      <c r="O7" s="59">
        <f t="shared" si="2"/>
        <v>39</v>
      </c>
      <c r="P7" s="51">
        <f t="shared" si="3"/>
        <v>7.8</v>
      </c>
      <c r="Q7" s="52">
        <f>($P7*1000000)/('Inputs &amp; Outputs'!$C$11*_2022_Volume_ADT*365)</f>
        <v>0.85750629846621484</v>
      </c>
      <c r="R7" s="52">
        <f>($P7*100000000)/('Inputs &amp; Outputs'!$C$11*_2022_Volume_ADT*365)</f>
        <v>85.750629846621479</v>
      </c>
    </row>
    <row r="8" spans="2:22" x14ac:dyDescent="0.25">
      <c r="B8" s="58" t="s">
        <v>92</v>
      </c>
      <c r="C8" s="59">
        <f>(SUMIFS('Raw Crash data'!AC:AC,'Raw Crash data'!Q:Q,$U$5)+SUMIFS('Raw Crash data'!AC:AC,'Raw Crash data'!Q:Q,$U$6))</f>
        <v>15</v>
      </c>
      <c r="D8" s="51">
        <f t="shared" si="0"/>
        <v>3</v>
      </c>
      <c r="E8" s="52">
        <f>($D8*1000000)/('Inputs &amp; Outputs'!$C$11*_2022_Volume_ADT*365)</f>
        <v>0.32981011479469802</v>
      </c>
      <c r="F8" s="52">
        <f>($D8*100000000)/('Inputs &amp; Outputs'!$C$11*_2022_Volume_ADT*365)</f>
        <v>32.981011479469799</v>
      </c>
      <c r="H8" s="58" t="s">
        <v>92</v>
      </c>
      <c r="I8" s="59">
        <f>(SUMIFS('Raw Crash data'!AC:AC,'Raw Crash data'!Q:Q,$V$5)+SUMIFS('Raw Crash data'!AC:AC,'Raw Crash data'!Q:Q,$V$6))</f>
        <v>82</v>
      </c>
      <c r="J8" s="51">
        <f t="shared" si="1"/>
        <v>16.399999999999999</v>
      </c>
      <c r="K8" s="52">
        <f>($J8*1000000)/('Inputs &amp; Outputs'!$C$11*_2022_Volume_ADT*365)</f>
        <v>1.8029619608776821</v>
      </c>
      <c r="L8" s="52">
        <f>($J8*100000000)/('Inputs &amp; Outputs'!$C$11*_2022_Volume_ADT*365)</f>
        <v>180.29619608776821</v>
      </c>
      <c r="N8" s="58" t="s">
        <v>92</v>
      </c>
      <c r="O8" s="59">
        <f t="shared" si="2"/>
        <v>97</v>
      </c>
      <c r="P8" s="51">
        <f t="shared" si="3"/>
        <v>19.399999999999999</v>
      </c>
      <c r="Q8" s="52">
        <f>($P8*1000000)/('Inputs &amp; Outputs'!$C$11*_2022_Volume_ADT*365)</f>
        <v>2.1327720756723805</v>
      </c>
      <c r="R8" s="52">
        <f>($P8*100000000)/('Inputs &amp; Outputs'!$C$11*_2022_Volume_ADT*365)</f>
        <v>213.27720756723801</v>
      </c>
    </row>
    <row r="9" spans="2:22" x14ac:dyDescent="0.25">
      <c r="B9" s="58" t="s">
        <v>93</v>
      </c>
      <c r="C9" s="59">
        <f>(SUMIFS('Raw Crash data'!AG:AG,'Raw Crash data'!Q:Q,$U$5)+SUMIFS('Raw Crash data'!AG:AG,'Raw Crash data'!Q:Q,$U$6))</f>
        <v>0</v>
      </c>
      <c r="D9" s="51">
        <f t="shared" si="0"/>
        <v>0</v>
      </c>
      <c r="E9" s="52">
        <f>($D9*1000000)/('Inputs &amp; Outputs'!$C$11*_2022_Volume_ADT*365)</f>
        <v>0</v>
      </c>
      <c r="F9" s="52">
        <f>($D9*100000000)/('Inputs &amp; Outputs'!$C$11*_2022_Volume_ADT*365)</f>
        <v>0</v>
      </c>
      <c r="H9" s="58" t="s">
        <v>93</v>
      </c>
      <c r="I9" s="59">
        <f>(SUMIFS('Raw Crash data'!AG:AG,'Raw Crash data'!Q:Q,$V$5)+SUMIFS('Raw Crash data'!AG:AG,'Raw Crash data'!Q:Q,$V$6))</f>
        <v>0</v>
      </c>
      <c r="J9" s="51">
        <f t="shared" si="1"/>
        <v>0</v>
      </c>
      <c r="K9" s="52">
        <f>($J9*1000000)/('Inputs &amp; Outputs'!$C$11*_2022_Volume_ADT*365)</f>
        <v>0</v>
      </c>
      <c r="L9" s="52">
        <f>($J9*100000000)/('Inputs &amp; Outputs'!$C$11*_2022_Volume_ADT*365)</f>
        <v>0</v>
      </c>
      <c r="N9" s="58" t="s">
        <v>93</v>
      </c>
      <c r="O9" s="59">
        <f t="shared" si="2"/>
        <v>0</v>
      </c>
      <c r="P9" s="51">
        <f t="shared" si="3"/>
        <v>0</v>
      </c>
      <c r="Q9" s="52">
        <f>($P9*1000000)/('Inputs &amp; Outputs'!$C$11*_2022_Volume_ADT*365)</f>
        <v>0</v>
      </c>
      <c r="R9" s="52">
        <f>($P9*100000000)/('Inputs &amp; Outputs'!$C$11*_2022_Volume_ADT*365)</f>
        <v>0</v>
      </c>
    </row>
    <row r="10" spans="2:22" x14ac:dyDescent="0.25">
      <c r="B10" s="58" t="s">
        <v>94</v>
      </c>
      <c r="C10" s="59">
        <f>(SUMIFS('Raw Crash data'!AH:AH,'Raw Crash data'!Q:Q,$U$5)+SUMIFS('Raw Crash data'!AH:AH,'Raw Crash data'!Q:Q,$U$6))</f>
        <v>1</v>
      </c>
      <c r="D10" s="51">
        <f t="shared" si="0"/>
        <v>0.2</v>
      </c>
      <c r="E10" s="52">
        <f>($D10*1000000)/('Inputs &amp; Outputs'!$C$11*_2022_Volume_ADT*365)</f>
        <v>2.1987340986313199E-2</v>
      </c>
      <c r="F10" s="52">
        <f>($D10*100000000)/('Inputs &amp; Outputs'!$C$11*_2022_Volume_ADT*365)</f>
        <v>2.19873409863132</v>
      </c>
      <c r="H10" s="58" t="s">
        <v>94</v>
      </c>
      <c r="I10" s="59">
        <f>(SUMIFS('Raw Crash data'!AH:AH,'Raw Crash data'!Q:Q,$V$5)+SUMIFS('Raw Crash data'!AH:AH,'Raw Crash data'!Q:Q,$V$6))</f>
        <v>1</v>
      </c>
      <c r="J10" s="51">
        <f t="shared" si="1"/>
        <v>0.2</v>
      </c>
      <c r="K10" s="52">
        <f>($J10*1000000)/('Inputs &amp; Outputs'!$C$11*_2022_Volume_ADT*365)</f>
        <v>2.1987340986313199E-2</v>
      </c>
      <c r="L10" s="52">
        <f>($J10*100000000)/('Inputs &amp; Outputs'!$C$11*_2022_Volume_ADT*365)</f>
        <v>2.19873409863132</v>
      </c>
      <c r="N10" s="58" t="s">
        <v>94</v>
      </c>
      <c r="O10" s="59">
        <f t="shared" si="2"/>
        <v>2</v>
      </c>
      <c r="P10" s="51">
        <f t="shared" si="3"/>
        <v>0.4</v>
      </c>
      <c r="Q10" s="52">
        <f>($P10*1000000)/('Inputs &amp; Outputs'!$C$11*_2022_Volume_ADT*365)</f>
        <v>4.3974681972626398E-2</v>
      </c>
      <c r="R10" s="52">
        <f>($P10*100000000)/('Inputs &amp; Outputs'!$C$11*_2022_Volume_ADT*365)</f>
        <v>4.3974681972626399</v>
      </c>
    </row>
    <row r="11" spans="2:22" x14ac:dyDescent="0.25">
      <c r="B11" s="58" t="s">
        <v>95</v>
      </c>
      <c r="C11" s="59">
        <f>(SUMIFS('Raw Crash data'!AI:AI,'Raw Crash data'!Q:Q,$U$5)+SUMIFS('Raw Crash data'!AI:AI,'Raw Crash data'!Q:Q,$U$6))</f>
        <v>0</v>
      </c>
      <c r="D11" s="51">
        <f t="shared" si="0"/>
        <v>0</v>
      </c>
      <c r="E11" s="52">
        <f>($D11*1000000)/('Inputs &amp; Outputs'!$C$11*_2022_Volume_ADT*365)</f>
        <v>0</v>
      </c>
      <c r="F11" s="52">
        <f>($D11*100000000)/('Inputs &amp; Outputs'!$C$11*_2022_Volume_ADT*365)</f>
        <v>0</v>
      </c>
      <c r="H11" s="58" t="s">
        <v>95</v>
      </c>
      <c r="I11" s="59">
        <f>(SUMIFS('Raw Crash data'!AI:AI,'Raw Crash data'!Q:Q,$V$5)+SUMIFS('Raw Crash data'!AI:AI,'Raw Crash data'!Q:Q,$V$6))</f>
        <v>5</v>
      </c>
      <c r="J11" s="51">
        <f t="shared" si="1"/>
        <v>1</v>
      </c>
      <c r="K11" s="52">
        <f>($J11*1000000)/('Inputs &amp; Outputs'!$C$11*_2022_Volume_ADT*365)</f>
        <v>0.109936704931566</v>
      </c>
      <c r="L11" s="52">
        <f>($J11*100000000)/('Inputs &amp; Outputs'!$C$11*_2022_Volume_ADT*365)</f>
        <v>10.9936704931566</v>
      </c>
      <c r="N11" s="58" t="s">
        <v>95</v>
      </c>
      <c r="O11" s="59">
        <f t="shared" si="2"/>
        <v>5</v>
      </c>
      <c r="P11" s="51">
        <f t="shared" si="3"/>
        <v>1</v>
      </c>
      <c r="Q11" s="52">
        <f>($P11*1000000)/('Inputs &amp; Outputs'!$C$11*_2022_Volume_ADT*365)</f>
        <v>0.109936704931566</v>
      </c>
      <c r="R11" s="52">
        <f>($P11*100000000)/('Inputs &amp; Outputs'!$C$11*_2022_Volume_ADT*365)</f>
        <v>10.9936704931566</v>
      </c>
    </row>
    <row r="12" spans="2:22" x14ac:dyDescent="0.25">
      <c r="B12" s="58" t="s">
        <v>96</v>
      </c>
      <c r="C12" s="59">
        <f>(SUMIFS('Raw Crash data'!AJ:AJ,'Raw Crash data'!Q:Q,$U$5)+SUMIFS('Raw Crash data'!AJ:AJ,'Raw Crash data'!Q:Q,$U$6))</f>
        <v>0</v>
      </c>
      <c r="D12" s="51">
        <f t="shared" si="0"/>
        <v>0</v>
      </c>
      <c r="E12" s="52">
        <f>($D12*1000000)/('Inputs &amp; Outputs'!$C$11*_2022_Volume_ADT*365)</f>
        <v>0</v>
      </c>
      <c r="F12" s="52">
        <f>($D12*100000000)/('Inputs &amp; Outputs'!$C$11*_2022_Volume_ADT*365)</f>
        <v>0</v>
      </c>
      <c r="H12" s="58" t="s">
        <v>96</v>
      </c>
      <c r="I12" s="59">
        <f>(SUMIFS('Raw Crash data'!AJ:AJ,'Raw Crash data'!Q:Q,$V$5)+SUMIFS('Raw Crash data'!AJ:AJ,'Raw Crash data'!Q:Q,$V$6))</f>
        <v>2</v>
      </c>
      <c r="J12" s="51">
        <f t="shared" si="1"/>
        <v>0.4</v>
      </c>
      <c r="K12" s="52">
        <f>($J12*1000000)/('Inputs &amp; Outputs'!$C$11*_2022_Volume_ADT*365)</f>
        <v>4.3974681972626398E-2</v>
      </c>
      <c r="L12" s="52">
        <f>($J12*100000000)/('Inputs &amp; Outputs'!$C$11*_2022_Volume_ADT*365)</f>
        <v>4.3974681972626399</v>
      </c>
      <c r="N12" s="58" t="s">
        <v>96</v>
      </c>
      <c r="O12" s="59">
        <f t="shared" si="2"/>
        <v>2</v>
      </c>
      <c r="P12" s="51">
        <f t="shared" si="3"/>
        <v>0.4</v>
      </c>
      <c r="Q12" s="52">
        <f>($P12*1000000)/('Inputs &amp; Outputs'!$C$11*_2022_Volume_ADT*365)</f>
        <v>4.3974681972626398E-2</v>
      </c>
      <c r="R12" s="52">
        <f>($P12*100000000)/('Inputs &amp; Outputs'!$C$11*_2022_Volume_ADT*365)</f>
        <v>4.3974681972626399</v>
      </c>
    </row>
    <row r="13" spans="2:22" x14ac:dyDescent="0.25">
      <c r="B13" s="58" t="s">
        <v>97</v>
      </c>
      <c r="C13" s="59">
        <f>(SUMIFS('Raw Crash data'!AN:AN,'Raw Crash data'!Q:Q,$U$5)+SUMIFS('Raw Crash data'!AN:AN,'Raw Crash data'!Q:Q,$U$6))</f>
        <v>0</v>
      </c>
      <c r="D13" s="51">
        <f t="shared" si="0"/>
        <v>0</v>
      </c>
      <c r="E13" s="52">
        <f>($D13*1000000)/('Inputs &amp; Outputs'!$C$11*_2022_Volume_ADT*365)</f>
        <v>0</v>
      </c>
      <c r="F13" s="52">
        <f>($D13*100000000)/('Inputs &amp; Outputs'!$C$11*_2022_Volume_ADT*365)</f>
        <v>0</v>
      </c>
      <c r="H13" s="58" t="s">
        <v>97</v>
      </c>
      <c r="I13" s="59">
        <f>(SUMIFS('Raw Crash data'!AN:AN,'Raw Crash data'!Q:Q,$V$5)+SUMIFS('Raw Crash data'!AN:AN,'Raw Crash data'!Q:Q,$V$6))</f>
        <v>0</v>
      </c>
      <c r="J13" s="51">
        <f t="shared" si="1"/>
        <v>0</v>
      </c>
      <c r="K13" s="52">
        <f>($J13*1000000)/('Inputs &amp; Outputs'!$C$11*_2022_Volume_ADT*365)</f>
        <v>0</v>
      </c>
      <c r="L13" s="52">
        <f>($J13*100000000)/('Inputs &amp; Outputs'!$C$11*_2022_Volume_ADT*365)</f>
        <v>0</v>
      </c>
      <c r="N13" s="58" t="s">
        <v>97</v>
      </c>
      <c r="O13" s="59">
        <f t="shared" si="2"/>
        <v>0</v>
      </c>
      <c r="P13" s="51">
        <f t="shared" si="3"/>
        <v>0</v>
      </c>
      <c r="Q13" s="52">
        <f>($P13*1000000)/('Inputs &amp; Outputs'!$C$11*_2022_Volume_ADT*365)</f>
        <v>0</v>
      </c>
      <c r="R13" s="52">
        <f>($P13*100000000)/('Inputs &amp; Outputs'!$C$11*_2022_Volume_ADT*365)</f>
        <v>0</v>
      </c>
    </row>
    <row r="14" spans="2:22" x14ac:dyDescent="0.25">
      <c r="B14" s="58" t="s">
        <v>98</v>
      </c>
      <c r="C14" s="59">
        <f>(SUMIFS('Raw Crash data'!AO:AO,'Raw Crash data'!Q:Q,$U$5)+SUMIFS('Raw Crash data'!AO:AO,'Raw Crash data'!Q:Q,$U$6))</f>
        <v>0</v>
      </c>
      <c r="D14" s="51">
        <f t="shared" si="0"/>
        <v>0</v>
      </c>
      <c r="E14" s="52">
        <f>($D14*1000000)/('Inputs &amp; Outputs'!$C$11*_2022_Volume_ADT*365)</f>
        <v>0</v>
      </c>
      <c r="F14" s="52">
        <f>($D14*100000000)/('Inputs &amp; Outputs'!$C$11*_2022_Volume_ADT*365)</f>
        <v>0</v>
      </c>
      <c r="H14" s="58" t="s">
        <v>98</v>
      </c>
      <c r="I14" s="59">
        <f>(SUMIFS('Raw Crash data'!AO:AO,'Raw Crash data'!Q:Q,$V$5)+SUMIFS('Raw Crash data'!AO:AO,'Raw Crash data'!Q:Q,$V$6))</f>
        <v>0</v>
      </c>
      <c r="J14" s="51">
        <f t="shared" si="1"/>
        <v>0</v>
      </c>
      <c r="K14" s="52">
        <f>($J14*1000000)/('Inputs &amp; Outputs'!$C$11*_2022_Volume_ADT*365)</f>
        <v>0</v>
      </c>
      <c r="L14" s="52">
        <f>($J14*100000000)/('Inputs &amp; Outputs'!$C$11*_2022_Volume_ADT*365)</f>
        <v>0</v>
      </c>
      <c r="N14" s="58" t="s">
        <v>98</v>
      </c>
      <c r="O14" s="59">
        <f t="shared" si="2"/>
        <v>0</v>
      </c>
      <c r="P14" s="51">
        <f t="shared" si="3"/>
        <v>0</v>
      </c>
      <c r="Q14" s="52">
        <f>($P14*1000000)/('Inputs &amp; Outputs'!$C$11*_2022_Volume_ADT*365)</f>
        <v>0</v>
      </c>
      <c r="R14" s="52">
        <f>($P14*100000000)/('Inputs &amp; Outputs'!$C$11*_2022_Volume_ADT*365)</f>
        <v>0</v>
      </c>
    </row>
    <row r="15" spans="2:22" x14ac:dyDescent="0.25">
      <c r="B15" s="58" t="s">
        <v>99</v>
      </c>
      <c r="C15" s="59">
        <f>(SUMIFS('Raw Crash data'!AP:AP,'Raw Crash data'!Q:Q,$U$5)+SUMIFS('Raw Crash data'!AP:AP,'Raw Crash data'!Q:Q,$U$6))</f>
        <v>0</v>
      </c>
      <c r="D15" s="51">
        <f t="shared" si="0"/>
        <v>0</v>
      </c>
      <c r="E15" s="52">
        <f>($D15*1000000)/('Inputs &amp; Outputs'!$C$11*_2022_Volume_ADT*365)</f>
        <v>0</v>
      </c>
      <c r="F15" s="52">
        <f>($D15*100000000)/('Inputs &amp; Outputs'!$C$11*_2022_Volume_ADT*365)</f>
        <v>0</v>
      </c>
      <c r="H15" s="58" t="s">
        <v>99</v>
      </c>
      <c r="I15" s="59">
        <f>(SUMIFS('Raw Crash data'!AP:AP,'Raw Crash data'!Q:Q,$V$5)+SUMIFS('Raw Crash data'!AP:AP,'Raw Crash data'!Q:Q,$V$6))</f>
        <v>0</v>
      </c>
      <c r="J15" s="51">
        <f t="shared" si="1"/>
        <v>0</v>
      </c>
      <c r="K15" s="52">
        <f>($J15*1000000)/('Inputs &amp; Outputs'!$C$11*_2022_Volume_ADT*365)</f>
        <v>0</v>
      </c>
      <c r="L15" s="52">
        <f>($J15*100000000)/('Inputs &amp; Outputs'!$C$11*_2022_Volume_ADT*365)</f>
        <v>0</v>
      </c>
      <c r="N15" s="58" t="s">
        <v>99</v>
      </c>
      <c r="O15" s="59">
        <f t="shared" si="2"/>
        <v>0</v>
      </c>
      <c r="P15" s="51">
        <f t="shared" si="3"/>
        <v>0</v>
      </c>
      <c r="Q15" s="52">
        <f>($P15*1000000)/('Inputs &amp; Outputs'!$C$11*_2022_Volume_ADT*365)</f>
        <v>0</v>
      </c>
      <c r="R15" s="52">
        <f>($P15*100000000)/('Inputs &amp; Outputs'!$C$11*_2022_Volume_ADT*365)</f>
        <v>0</v>
      </c>
    </row>
    <row r="16" spans="2:22" x14ac:dyDescent="0.25">
      <c r="B16" s="58" t="s">
        <v>100</v>
      </c>
      <c r="C16" s="59">
        <f>(SUMIFS('Raw Crash data'!AQ:AQ,'Raw Crash data'!Q:Q,$U$5)+SUMIFS('Raw Crash data'!AQ:AQ,'Raw Crash data'!Q:Q,$U$6))</f>
        <v>1</v>
      </c>
      <c r="D16" s="51">
        <f t="shared" si="0"/>
        <v>0.2</v>
      </c>
      <c r="E16" s="52">
        <f>($D16*1000000)/('Inputs &amp; Outputs'!$C$11*_2022_Volume_ADT*365)</f>
        <v>2.1987340986313199E-2</v>
      </c>
      <c r="F16" s="52">
        <f>($D16*100000000)/('Inputs &amp; Outputs'!$C$11*_2022_Volume_ADT*365)</f>
        <v>2.19873409863132</v>
      </c>
      <c r="H16" s="58" t="s">
        <v>100</v>
      </c>
      <c r="I16" s="59">
        <f>(SUMIFS('Raw Crash data'!AQ:AQ,'Raw Crash data'!Q:Q,$V$5)+SUMIFS('Raw Crash data'!AQ:AQ,'Raw Crash data'!Q:Q,$V$6))</f>
        <v>1</v>
      </c>
      <c r="J16" s="51">
        <f t="shared" si="1"/>
        <v>0.2</v>
      </c>
      <c r="K16" s="52">
        <f>($J16*1000000)/('Inputs &amp; Outputs'!$C$11*_2022_Volume_ADT*365)</f>
        <v>2.1987340986313199E-2</v>
      </c>
      <c r="L16" s="52">
        <f>($J16*100000000)/('Inputs &amp; Outputs'!$C$11*_2022_Volume_ADT*365)</f>
        <v>2.19873409863132</v>
      </c>
      <c r="N16" s="58" t="s">
        <v>100</v>
      </c>
      <c r="O16" s="59">
        <f t="shared" si="2"/>
        <v>2</v>
      </c>
      <c r="P16" s="51">
        <f t="shared" si="3"/>
        <v>0.4</v>
      </c>
      <c r="Q16" s="52">
        <f>($P16*1000000)/('Inputs &amp; Outputs'!$C$11*_2022_Volume_ADT*365)</f>
        <v>4.3974681972626398E-2</v>
      </c>
      <c r="R16" s="52">
        <f>($P16*100000000)/('Inputs &amp; Outputs'!$C$11*_2022_Volume_ADT*365)</f>
        <v>4.3974681972626399</v>
      </c>
    </row>
    <row r="17" spans="2:18" x14ac:dyDescent="0.25">
      <c r="B17" s="58" t="s">
        <v>101</v>
      </c>
      <c r="C17" s="59">
        <f>C5+C9+C13</f>
        <v>0</v>
      </c>
      <c r="D17" s="51">
        <f t="shared" si="0"/>
        <v>0</v>
      </c>
      <c r="E17" s="52">
        <f>($D17*1000000)/('Inputs &amp; Outputs'!$C$11*_2022_Volume_ADT*365)</f>
        <v>0</v>
      </c>
      <c r="F17" s="52">
        <f>($D17*100000000)/('Inputs &amp; Outputs'!$C$11*_2022_Volume_ADT*365)</f>
        <v>0</v>
      </c>
      <c r="H17" s="58" t="s">
        <v>101</v>
      </c>
      <c r="I17" s="59">
        <f>I5+I9+I13</f>
        <v>0</v>
      </c>
      <c r="J17" s="51">
        <f t="shared" si="1"/>
        <v>0</v>
      </c>
      <c r="K17" s="52">
        <f>($J17*1000000)/('Inputs &amp; Outputs'!$C$11*_2022_Volume_ADT*365)</f>
        <v>0</v>
      </c>
      <c r="L17" s="52">
        <f>($J17*100000000)/('Inputs &amp; Outputs'!$C$11*_2022_Volume_ADT*365)</f>
        <v>0</v>
      </c>
      <c r="N17" s="58" t="s">
        <v>101</v>
      </c>
      <c r="O17" s="59">
        <f t="shared" si="2"/>
        <v>0</v>
      </c>
      <c r="P17" s="51">
        <f t="shared" si="3"/>
        <v>0</v>
      </c>
      <c r="Q17" s="52">
        <f>($P17*1000000)/('Inputs &amp; Outputs'!$C$11*_2022_Volume_ADT*365)</f>
        <v>0</v>
      </c>
      <c r="R17" s="52">
        <f>($P17*100000000)/('Inputs &amp; Outputs'!$C$11*_2022_Volume_ADT*365)</f>
        <v>0</v>
      </c>
    </row>
    <row r="18" spans="2:18" x14ac:dyDescent="0.25">
      <c r="B18" s="58" t="s">
        <v>102</v>
      </c>
      <c r="C18" s="59">
        <f t="shared" ref="C18:C20" si="4">C6+C10+C14</f>
        <v>3</v>
      </c>
      <c r="D18" s="51">
        <f t="shared" si="0"/>
        <v>0.6</v>
      </c>
      <c r="E18" s="52">
        <f>($D18*1000000)/('Inputs &amp; Outputs'!$C$11*_2022_Volume_ADT*365)</f>
        <v>6.5962022958939603E-2</v>
      </c>
      <c r="F18" s="52">
        <f>($D18*100000000)/('Inputs &amp; Outputs'!$C$11*_2022_Volume_ADT*365)</f>
        <v>6.5962022958939599</v>
      </c>
      <c r="H18" s="58" t="s">
        <v>102</v>
      </c>
      <c r="I18" s="59">
        <f t="shared" ref="I18:I20" si="5">I6+I10+I14</f>
        <v>2</v>
      </c>
      <c r="J18" s="51">
        <f t="shared" si="1"/>
        <v>0.4</v>
      </c>
      <c r="K18" s="52">
        <f>($J18*1000000)/('Inputs &amp; Outputs'!$C$11*_2022_Volume_ADT*365)</f>
        <v>4.3974681972626398E-2</v>
      </c>
      <c r="L18" s="52">
        <f>($J18*100000000)/('Inputs &amp; Outputs'!$C$11*_2022_Volume_ADT*365)</f>
        <v>4.3974681972626399</v>
      </c>
      <c r="N18" s="58" t="s">
        <v>102</v>
      </c>
      <c r="O18" s="59">
        <f t="shared" si="2"/>
        <v>5</v>
      </c>
      <c r="P18" s="51">
        <f t="shared" si="3"/>
        <v>1</v>
      </c>
      <c r="Q18" s="52">
        <f>($P18*1000000)/('Inputs &amp; Outputs'!$C$11*_2022_Volume_ADT*365)</f>
        <v>0.109936704931566</v>
      </c>
      <c r="R18" s="52">
        <f>($P18*100000000)/('Inputs &amp; Outputs'!$C$11*_2022_Volume_ADT*365)</f>
        <v>10.9936704931566</v>
      </c>
    </row>
    <row r="19" spans="2:18" x14ac:dyDescent="0.25">
      <c r="B19" s="58" t="s">
        <v>103</v>
      </c>
      <c r="C19" s="59">
        <f t="shared" si="4"/>
        <v>7</v>
      </c>
      <c r="D19" s="51">
        <f t="shared" si="0"/>
        <v>1.4</v>
      </c>
      <c r="E19" s="52">
        <f>($D19*1000000)/('Inputs &amp; Outputs'!$C$11*_2022_Volume_ADT*365)</f>
        <v>0.1539113869041924</v>
      </c>
      <c r="F19" s="52">
        <f>($D19*100000000)/('Inputs &amp; Outputs'!$C$11*_2022_Volume_ADT*365)</f>
        <v>15.39113869041924</v>
      </c>
      <c r="H19" s="58" t="s">
        <v>103</v>
      </c>
      <c r="I19" s="59">
        <f t="shared" si="5"/>
        <v>37</v>
      </c>
      <c r="J19" s="51">
        <f t="shared" si="1"/>
        <v>7.4</v>
      </c>
      <c r="K19" s="52">
        <f>($J19*1000000)/('Inputs &amp; Outputs'!$C$11*_2022_Volume_ADT*365)</f>
        <v>0.81353161649358841</v>
      </c>
      <c r="L19" s="52">
        <f>($J19*100000000)/('Inputs &amp; Outputs'!$C$11*_2022_Volume_ADT*365)</f>
        <v>81.353161649358839</v>
      </c>
      <c r="N19" s="58" t="s">
        <v>103</v>
      </c>
      <c r="O19" s="59">
        <f t="shared" si="2"/>
        <v>44</v>
      </c>
      <c r="P19" s="51">
        <f t="shared" si="3"/>
        <v>8.8000000000000007</v>
      </c>
      <c r="Q19" s="52">
        <f>($P19*1000000)/('Inputs &amp; Outputs'!$C$11*_2022_Volume_ADT*365)</f>
        <v>0.96744300339778078</v>
      </c>
      <c r="R19" s="52">
        <f>($P19*100000000)/('Inputs &amp; Outputs'!$C$11*_2022_Volume_ADT*365)</f>
        <v>96.744300339778093</v>
      </c>
    </row>
    <row r="20" spans="2:18" x14ac:dyDescent="0.25">
      <c r="B20" s="58" t="s">
        <v>104</v>
      </c>
      <c r="C20" s="59">
        <f t="shared" si="4"/>
        <v>16</v>
      </c>
      <c r="D20" s="51">
        <f t="shared" si="0"/>
        <v>3.2</v>
      </c>
      <c r="E20" s="52">
        <f>($D20*1000000)/('Inputs &amp; Outputs'!$C$11*_2022_Volume_ADT*365)</f>
        <v>0.35179745578101118</v>
      </c>
      <c r="F20" s="52">
        <f>($D20*100000000)/('Inputs &amp; Outputs'!$C$11*_2022_Volume_ADT*365)</f>
        <v>35.179745578101119</v>
      </c>
      <c r="H20" s="58" t="s">
        <v>104</v>
      </c>
      <c r="I20" s="59">
        <f t="shared" si="5"/>
        <v>85</v>
      </c>
      <c r="J20" s="51">
        <f t="shared" si="1"/>
        <v>17</v>
      </c>
      <c r="K20" s="52">
        <f>($J20*1000000)/('Inputs &amp; Outputs'!$C$11*_2022_Volume_ADT*365)</f>
        <v>1.8689239838366221</v>
      </c>
      <c r="L20" s="52">
        <f>($J20*100000000)/('Inputs &amp; Outputs'!$C$11*_2022_Volume_ADT*365)</f>
        <v>186.8923983836622</v>
      </c>
      <c r="N20" s="58" t="s">
        <v>104</v>
      </c>
      <c r="O20" s="59">
        <f t="shared" si="2"/>
        <v>101</v>
      </c>
      <c r="P20" s="51">
        <f t="shared" si="3"/>
        <v>20.2</v>
      </c>
      <c r="Q20" s="52">
        <f>($P20*1000000)/('Inputs &amp; Outputs'!$C$11*_2022_Volume_ADT*365)</f>
        <v>2.2207214396176331</v>
      </c>
      <c r="R20" s="52">
        <f>($P20*100000000)/('Inputs &amp; Outputs'!$C$11*_2022_Volume_ADT*365)</f>
        <v>222.07214396176332</v>
      </c>
    </row>
    <row r="21" spans="2:18" ht="15.75" thickBot="1" x14ac:dyDescent="0.3">
      <c r="E21" s="42"/>
      <c r="F21" s="42"/>
      <c r="K21" s="42"/>
      <c r="L21" s="42"/>
    </row>
    <row r="22" spans="2:18" s="60" customFormat="1" ht="15" customHeight="1" x14ac:dyDescent="0.25">
      <c r="B22" s="109" t="s">
        <v>66</v>
      </c>
      <c r="C22" s="110"/>
      <c r="D22" s="111"/>
      <c r="E22" s="83"/>
      <c r="F22" s="83"/>
      <c r="H22" s="75"/>
      <c r="I22" s="61"/>
      <c r="J22" s="61"/>
      <c r="K22" s="65"/>
      <c r="L22" s="65"/>
    </row>
    <row r="23" spans="2:18" ht="30" x14ac:dyDescent="0.25">
      <c r="B23" s="87"/>
      <c r="C23" s="85" t="s">
        <v>67</v>
      </c>
      <c r="D23" s="88" t="s">
        <v>68</v>
      </c>
      <c r="E23" s="83"/>
      <c r="F23" s="83"/>
      <c r="H23" s="78"/>
      <c r="I23" s="75"/>
      <c r="J23" s="75"/>
      <c r="K23" s="76"/>
      <c r="L23" s="76"/>
    </row>
    <row r="24" spans="2:18" x14ac:dyDescent="0.25">
      <c r="B24" s="87" t="s">
        <v>69</v>
      </c>
      <c r="C24" s="86">
        <f>$Q$17</f>
        <v>0</v>
      </c>
      <c r="D24" s="89">
        <f>$R$17</f>
        <v>0</v>
      </c>
      <c r="E24" s="84"/>
      <c r="F24" s="84"/>
      <c r="H24" s="79"/>
      <c r="I24" s="61"/>
      <c r="J24" s="61"/>
      <c r="K24" s="61"/>
      <c r="L24" s="61"/>
    </row>
    <row r="25" spans="2:18" ht="30.75" thickBot="1" x14ac:dyDescent="0.3">
      <c r="B25" s="90" t="s">
        <v>70</v>
      </c>
      <c r="C25" s="91">
        <f>$Q$18</f>
        <v>0.109936704931566</v>
      </c>
      <c r="D25" s="92">
        <f>$R$18</f>
        <v>10.9936704931566</v>
      </c>
      <c r="E25" s="84"/>
      <c r="F25" s="84"/>
      <c r="H25" s="61"/>
      <c r="I25" s="61"/>
      <c r="J25" s="61"/>
      <c r="K25" s="61"/>
      <c r="L25" s="61"/>
    </row>
    <row r="26" spans="2:18" x14ac:dyDescent="0.25">
      <c r="H26" s="78"/>
      <c r="I26" s="77"/>
      <c r="J26" s="61"/>
      <c r="K26" s="78"/>
      <c r="L26" s="78"/>
    </row>
    <row r="27" spans="2:18" x14ac:dyDescent="0.25">
      <c r="H27" s="79"/>
      <c r="I27" s="61"/>
      <c r="J27" s="61"/>
      <c r="K27" s="79"/>
      <c r="L27" s="79"/>
    </row>
    <row r="28" spans="2:18" x14ac:dyDescent="0.25">
      <c r="D28" s="67"/>
      <c r="E28" s="67"/>
      <c r="F28" s="67"/>
      <c r="H28" s="61"/>
      <c r="I28" s="61"/>
      <c r="J28" s="61"/>
      <c r="K28" s="61"/>
      <c r="L28" s="61"/>
    </row>
    <row r="29" spans="2:18" x14ac:dyDescent="0.25">
      <c r="C29" s="81"/>
    </row>
  </sheetData>
  <sheetProtection algorithmName="SHA-512" hashValue="6ZsLe8LPJn34diw8/M16lCqpagq2tdcC8GNHDLQdowTn2qwe876RwyO05H+UuIejcrju9c3MvURCjuN13re5iw==" saltValue="wMkYe9Z+WtJ5ElezXab7Fw==" spinCount="100000" sheet="1" objects="1" scenarios="1" selectLockedCells="1" selectUnlockedCells="1"/>
  <mergeCells count="6">
    <mergeCell ref="N3:Q3"/>
    <mergeCell ref="B3:F3"/>
    <mergeCell ref="H3:K3"/>
    <mergeCell ref="C1:D1"/>
    <mergeCell ref="B22:D22"/>
    <mergeCell ref="F1:H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FFDEAC-D486-4AEC-BE83-F904CCE5D9AC}">
  <sheetPr>
    <tabColor theme="8" tint="0.59999389629810485"/>
  </sheetPr>
  <dimension ref="A1:BG397"/>
  <sheetViews>
    <sheetView tabSelected="1" zoomScaleNormal="100" workbookViewId="0">
      <selection activeCell="I18" sqref="I18"/>
    </sheetView>
  </sheetViews>
  <sheetFormatPr defaultRowHeight="15" x14ac:dyDescent="0.25"/>
  <cols>
    <col min="4" max="4" width="27.5703125" customWidth="1"/>
  </cols>
  <sheetData>
    <row r="1" spans="1:59" x14ac:dyDescent="0.25">
      <c r="A1" t="s">
        <v>105</v>
      </c>
      <c r="B1" t="s">
        <v>106</v>
      </c>
      <c r="C1" t="s">
        <v>107</v>
      </c>
      <c r="D1" t="s">
        <v>108</v>
      </c>
      <c r="E1" t="s">
        <v>109</v>
      </c>
      <c r="F1" t="s">
        <v>110</v>
      </c>
      <c r="G1" t="s">
        <v>111</v>
      </c>
      <c r="H1" t="s">
        <v>112</v>
      </c>
      <c r="I1" t="s">
        <v>113</v>
      </c>
      <c r="J1" t="s">
        <v>114</v>
      </c>
      <c r="K1" t="s">
        <v>115</v>
      </c>
      <c r="L1" t="s">
        <v>116</v>
      </c>
      <c r="M1" t="s">
        <v>117</v>
      </c>
      <c r="N1" t="s">
        <v>118</v>
      </c>
      <c r="O1" t="s">
        <v>119</v>
      </c>
      <c r="P1" t="s">
        <v>120</v>
      </c>
      <c r="Q1" t="s">
        <v>90</v>
      </c>
      <c r="R1" t="s">
        <v>121</v>
      </c>
      <c r="S1" t="s">
        <v>122</v>
      </c>
      <c r="T1" t="s">
        <v>123</v>
      </c>
      <c r="U1" t="s">
        <v>124</v>
      </c>
      <c r="V1" t="s">
        <v>125</v>
      </c>
      <c r="W1" t="s">
        <v>126</v>
      </c>
      <c r="X1" t="s">
        <v>127</v>
      </c>
      <c r="Y1" t="s">
        <v>128</v>
      </c>
      <c r="Z1" t="s">
        <v>129</v>
      </c>
      <c r="AA1" t="s">
        <v>130</v>
      </c>
      <c r="AB1" t="s">
        <v>131</v>
      </c>
      <c r="AC1" t="s">
        <v>132</v>
      </c>
      <c r="AD1" t="s">
        <v>133</v>
      </c>
      <c r="AE1" t="s">
        <v>134</v>
      </c>
      <c r="AF1" t="s">
        <v>135</v>
      </c>
      <c r="AG1" t="s">
        <v>136</v>
      </c>
      <c r="AH1" t="s">
        <v>137</v>
      </c>
      <c r="AI1" t="s">
        <v>138</v>
      </c>
      <c r="AJ1" t="s">
        <v>139</v>
      </c>
      <c r="AK1" t="s">
        <v>140</v>
      </c>
      <c r="AL1" t="s">
        <v>141</v>
      </c>
      <c r="AM1" t="s">
        <v>142</v>
      </c>
      <c r="AN1" t="s">
        <v>143</v>
      </c>
      <c r="AO1" t="s">
        <v>144</v>
      </c>
      <c r="AP1" t="s">
        <v>145</v>
      </c>
      <c r="AQ1" t="s">
        <v>146</v>
      </c>
      <c r="AR1" t="s">
        <v>147</v>
      </c>
      <c r="AS1" t="s">
        <v>148</v>
      </c>
      <c r="AT1" t="s">
        <v>149</v>
      </c>
      <c r="AU1" t="s">
        <v>150</v>
      </c>
      <c r="AV1" t="s">
        <v>151</v>
      </c>
      <c r="AW1" t="s">
        <v>152</v>
      </c>
      <c r="AX1" t="s">
        <v>153</v>
      </c>
      <c r="AY1" t="s">
        <v>154</v>
      </c>
      <c r="AZ1" t="s">
        <v>155</v>
      </c>
      <c r="BA1" t="s">
        <v>156</v>
      </c>
      <c r="BB1" t="s">
        <v>157</v>
      </c>
      <c r="BC1" t="s">
        <v>158</v>
      </c>
      <c r="BD1" t="s">
        <v>159</v>
      </c>
      <c r="BE1" t="s">
        <v>320</v>
      </c>
      <c r="BF1" t="s">
        <v>321</v>
      </c>
      <c r="BG1" t="s">
        <v>322</v>
      </c>
    </row>
    <row r="2" spans="1:59" x14ac:dyDescent="0.25">
      <c r="A2">
        <v>1941</v>
      </c>
      <c r="B2">
        <v>16193448</v>
      </c>
      <c r="C2">
        <v>2018</v>
      </c>
      <c r="D2" s="80">
        <v>43110</v>
      </c>
      <c r="E2">
        <v>5</v>
      </c>
      <c r="F2" t="s">
        <v>198</v>
      </c>
      <c r="G2" t="s">
        <v>161</v>
      </c>
      <c r="H2" t="s">
        <v>323</v>
      </c>
      <c r="I2" t="s">
        <v>179</v>
      </c>
      <c r="J2">
        <v>29.759534800000001</v>
      </c>
      <c r="K2">
        <v>-95.39815308</v>
      </c>
      <c r="L2" t="s">
        <v>180</v>
      </c>
      <c r="M2" t="s">
        <v>192</v>
      </c>
      <c r="N2" t="s">
        <v>165</v>
      </c>
      <c r="O2" t="s">
        <v>166</v>
      </c>
      <c r="P2" t="s">
        <v>167</v>
      </c>
      <c r="Q2" t="s">
        <v>87</v>
      </c>
      <c r="R2" t="s">
        <v>324</v>
      </c>
      <c r="S2">
        <v>0</v>
      </c>
      <c r="T2">
        <v>0</v>
      </c>
      <c r="U2">
        <v>0</v>
      </c>
      <c r="V2">
        <v>0</v>
      </c>
      <c r="W2">
        <v>0</v>
      </c>
      <c r="X2">
        <v>2</v>
      </c>
      <c r="Y2">
        <v>0</v>
      </c>
      <c r="Z2">
        <v>0</v>
      </c>
      <c r="AA2">
        <v>0</v>
      </c>
      <c r="AB2">
        <v>0</v>
      </c>
      <c r="AC2">
        <v>0</v>
      </c>
      <c r="AD2">
        <v>2</v>
      </c>
      <c r="AE2">
        <v>0</v>
      </c>
      <c r="AF2">
        <v>0</v>
      </c>
      <c r="AG2">
        <v>0</v>
      </c>
      <c r="AH2">
        <v>0</v>
      </c>
      <c r="AI2">
        <v>0</v>
      </c>
      <c r="AJ2">
        <v>0</v>
      </c>
      <c r="AK2">
        <v>0</v>
      </c>
      <c r="AL2">
        <v>0</v>
      </c>
      <c r="AM2">
        <v>0</v>
      </c>
      <c r="AN2">
        <v>0</v>
      </c>
      <c r="AO2">
        <v>0</v>
      </c>
      <c r="AP2">
        <v>0</v>
      </c>
      <c r="AQ2">
        <v>0</v>
      </c>
      <c r="AR2">
        <v>0</v>
      </c>
      <c r="AS2">
        <v>0</v>
      </c>
      <c r="AT2">
        <v>0</v>
      </c>
      <c r="AU2" t="s">
        <v>51</v>
      </c>
      <c r="AV2" t="s">
        <v>325</v>
      </c>
      <c r="AW2" t="s">
        <v>169</v>
      </c>
      <c r="AX2" t="s">
        <v>326</v>
      </c>
      <c r="AY2">
        <v>77019</v>
      </c>
      <c r="AZ2">
        <v>48201410300</v>
      </c>
      <c r="BA2" t="s">
        <v>170</v>
      </c>
      <c r="BB2" t="s">
        <v>171</v>
      </c>
      <c r="BC2">
        <v>161828</v>
      </c>
      <c r="BD2">
        <v>2994</v>
      </c>
      <c r="BE2" t="s">
        <v>327</v>
      </c>
      <c r="BF2" t="s">
        <v>327</v>
      </c>
      <c r="BG2" t="s">
        <v>327</v>
      </c>
    </row>
    <row r="3" spans="1:59" x14ac:dyDescent="0.25">
      <c r="A3">
        <v>2156</v>
      </c>
      <c r="B3">
        <v>16194684</v>
      </c>
      <c r="C3">
        <v>2018</v>
      </c>
      <c r="D3" s="80">
        <v>43106</v>
      </c>
      <c r="E3">
        <v>17</v>
      </c>
      <c r="F3" t="s">
        <v>178</v>
      </c>
      <c r="G3" t="s">
        <v>161</v>
      </c>
      <c r="H3" t="s">
        <v>328</v>
      </c>
      <c r="I3" t="s">
        <v>173</v>
      </c>
      <c r="J3">
        <v>29.7573148</v>
      </c>
      <c r="K3">
        <v>-95.398103079999998</v>
      </c>
      <c r="L3" t="s">
        <v>174</v>
      </c>
      <c r="M3" t="s">
        <v>329</v>
      </c>
      <c r="N3" t="s">
        <v>189</v>
      </c>
      <c r="O3" t="s">
        <v>166</v>
      </c>
      <c r="P3" t="s">
        <v>125</v>
      </c>
      <c r="Q3" t="s">
        <v>87</v>
      </c>
      <c r="R3" t="s">
        <v>324</v>
      </c>
      <c r="S3">
        <v>0</v>
      </c>
      <c r="T3">
        <v>0</v>
      </c>
      <c r="U3">
        <v>0</v>
      </c>
      <c r="V3">
        <v>1</v>
      </c>
      <c r="W3">
        <v>1</v>
      </c>
      <c r="X3">
        <v>1</v>
      </c>
      <c r="Y3">
        <v>0</v>
      </c>
      <c r="Z3">
        <v>0</v>
      </c>
      <c r="AA3">
        <v>0</v>
      </c>
      <c r="AB3">
        <v>0</v>
      </c>
      <c r="AC3">
        <v>1</v>
      </c>
      <c r="AD3">
        <v>1</v>
      </c>
      <c r="AE3">
        <v>1</v>
      </c>
      <c r="AF3">
        <v>0</v>
      </c>
      <c r="AG3">
        <v>0</v>
      </c>
      <c r="AH3">
        <v>0</v>
      </c>
      <c r="AI3">
        <v>0</v>
      </c>
      <c r="AJ3">
        <v>0</v>
      </c>
      <c r="AK3">
        <v>0</v>
      </c>
      <c r="AL3">
        <v>0</v>
      </c>
      <c r="AM3">
        <v>0</v>
      </c>
      <c r="AN3">
        <v>0</v>
      </c>
      <c r="AO3">
        <v>0</v>
      </c>
      <c r="AP3">
        <v>0</v>
      </c>
      <c r="AQ3">
        <v>0</v>
      </c>
      <c r="AR3">
        <v>0</v>
      </c>
      <c r="AS3">
        <v>0</v>
      </c>
      <c r="AT3">
        <v>0</v>
      </c>
      <c r="AU3" t="s">
        <v>51</v>
      </c>
      <c r="AV3" t="s">
        <v>325</v>
      </c>
      <c r="AW3" t="s">
        <v>169</v>
      </c>
      <c r="AX3" t="s">
        <v>326</v>
      </c>
      <c r="AY3">
        <v>77019</v>
      </c>
      <c r="AZ3">
        <v>48201410200</v>
      </c>
      <c r="BA3" t="s">
        <v>170</v>
      </c>
      <c r="BB3" t="s">
        <v>171</v>
      </c>
      <c r="BC3">
        <v>161608</v>
      </c>
      <c r="BD3">
        <v>2994</v>
      </c>
      <c r="BE3" t="s">
        <v>327</v>
      </c>
      <c r="BF3" t="s">
        <v>327</v>
      </c>
      <c r="BG3" t="s">
        <v>327</v>
      </c>
    </row>
    <row r="4" spans="1:59" x14ac:dyDescent="0.25">
      <c r="A4">
        <v>6497</v>
      </c>
      <c r="B4">
        <v>16215236</v>
      </c>
      <c r="C4">
        <v>2018</v>
      </c>
      <c r="D4" s="80">
        <v>43124</v>
      </c>
      <c r="E4">
        <v>18</v>
      </c>
      <c r="F4" t="s">
        <v>198</v>
      </c>
      <c r="G4" t="s">
        <v>161</v>
      </c>
      <c r="H4" t="s">
        <v>328</v>
      </c>
      <c r="I4" t="s">
        <v>184</v>
      </c>
      <c r="J4">
        <v>29.757314109999999</v>
      </c>
      <c r="K4">
        <v>-95.398166230000001</v>
      </c>
      <c r="L4" t="s">
        <v>174</v>
      </c>
      <c r="M4" t="s">
        <v>192</v>
      </c>
      <c r="N4" t="s">
        <v>165</v>
      </c>
      <c r="O4" t="s">
        <v>166</v>
      </c>
      <c r="P4" t="s">
        <v>125</v>
      </c>
      <c r="Q4" t="s">
        <v>90</v>
      </c>
      <c r="R4" t="s">
        <v>182</v>
      </c>
      <c r="S4">
        <v>0</v>
      </c>
      <c r="T4">
        <v>0</v>
      </c>
      <c r="U4">
        <v>0</v>
      </c>
      <c r="V4">
        <v>1</v>
      </c>
      <c r="W4">
        <v>1</v>
      </c>
      <c r="X4">
        <v>0</v>
      </c>
      <c r="Y4">
        <v>1</v>
      </c>
      <c r="Z4">
        <v>0</v>
      </c>
      <c r="AA4">
        <v>0</v>
      </c>
      <c r="AB4">
        <v>0</v>
      </c>
      <c r="AC4">
        <v>1</v>
      </c>
      <c r="AD4">
        <v>0</v>
      </c>
      <c r="AE4">
        <v>1</v>
      </c>
      <c r="AF4">
        <v>1</v>
      </c>
      <c r="AG4">
        <v>0</v>
      </c>
      <c r="AH4">
        <v>0</v>
      </c>
      <c r="AI4">
        <v>0</v>
      </c>
      <c r="AJ4">
        <v>0</v>
      </c>
      <c r="AK4">
        <v>0</v>
      </c>
      <c r="AL4">
        <v>0</v>
      </c>
      <c r="AM4">
        <v>0</v>
      </c>
      <c r="AN4">
        <v>0</v>
      </c>
      <c r="AO4">
        <v>0</v>
      </c>
      <c r="AP4">
        <v>0</v>
      </c>
      <c r="AQ4">
        <v>0</v>
      </c>
      <c r="AR4">
        <v>0</v>
      </c>
      <c r="AS4">
        <v>0</v>
      </c>
      <c r="AT4">
        <v>0</v>
      </c>
      <c r="AU4" t="s">
        <v>51</v>
      </c>
      <c r="AV4" t="s">
        <v>325</v>
      </c>
      <c r="AW4" t="s">
        <v>169</v>
      </c>
      <c r="AX4" t="s">
        <v>326</v>
      </c>
      <c r="AY4">
        <v>77019</v>
      </c>
      <c r="AZ4">
        <v>48201410300</v>
      </c>
      <c r="BA4" t="s">
        <v>170</v>
      </c>
      <c r="BB4" t="s">
        <v>171</v>
      </c>
      <c r="BC4">
        <v>161608</v>
      </c>
      <c r="BD4">
        <v>2994</v>
      </c>
      <c r="BE4" t="s">
        <v>327</v>
      </c>
      <c r="BF4" t="s">
        <v>327</v>
      </c>
      <c r="BG4" t="s">
        <v>327</v>
      </c>
    </row>
    <row r="5" spans="1:59" x14ac:dyDescent="0.25">
      <c r="A5">
        <v>9441</v>
      </c>
      <c r="B5">
        <v>16227179</v>
      </c>
      <c r="C5">
        <v>2018</v>
      </c>
      <c r="D5" s="80">
        <v>43131</v>
      </c>
      <c r="E5">
        <v>16</v>
      </c>
      <c r="F5" t="s">
        <v>198</v>
      </c>
      <c r="G5" t="s">
        <v>161</v>
      </c>
      <c r="H5" t="s">
        <v>323</v>
      </c>
      <c r="I5" t="s">
        <v>173</v>
      </c>
      <c r="J5">
        <v>29.759534800000001</v>
      </c>
      <c r="K5">
        <v>-95.39815308</v>
      </c>
      <c r="L5" t="s">
        <v>174</v>
      </c>
      <c r="M5" t="s">
        <v>164</v>
      </c>
      <c r="N5" t="s">
        <v>165</v>
      </c>
      <c r="O5" t="s">
        <v>166</v>
      </c>
      <c r="P5" t="s">
        <v>175</v>
      </c>
      <c r="Q5" t="s">
        <v>87</v>
      </c>
      <c r="R5" t="s">
        <v>330</v>
      </c>
      <c r="S5">
        <v>0</v>
      </c>
      <c r="T5">
        <v>0</v>
      </c>
      <c r="U5">
        <v>1</v>
      </c>
      <c r="V5">
        <v>0</v>
      </c>
      <c r="W5">
        <v>1</v>
      </c>
      <c r="X5">
        <v>1</v>
      </c>
      <c r="Y5">
        <v>0</v>
      </c>
      <c r="Z5">
        <v>0</v>
      </c>
      <c r="AA5">
        <v>0</v>
      </c>
      <c r="AB5">
        <v>1</v>
      </c>
      <c r="AC5">
        <v>0</v>
      </c>
      <c r="AD5">
        <v>1</v>
      </c>
      <c r="AE5">
        <v>1</v>
      </c>
      <c r="AF5">
        <v>0</v>
      </c>
      <c r="AG5">
        <v>0</v>
      </c>
      <c r="AH5">
        <v>0</v>
      </c>
      <c r="AI5">
        <v>0</v>
      </c>
      <c r="AJ5">
        <v>0</v>
      </c>
      <c r="AK5">
        <v>0</v>
      </c>
      <c r="AL5">
        <v>0</v>
      </c>
      <c r="AM5">
        <v>0</v>
      </c>
      <c r="AN5">
        <v>0</v>
      </c>
      <c r="AO5">
        <v>0</v>
      </c>
      <c r="AP5">
        <v>0</v>
      </c>
      <c r="AQ5">
        <v>0</v>
      </c>
      <c r="AR5">
        <v>0</v>
      </c>
      <c r="AS5">
        <v>0</v>
      </c>
      <c r="AT5">
        <v>0</v>
      </c>
      <c r="AU5" t="s">
        <v>51</v>
      </c>
      <c r="AV5" t="s">
        <v>325</v>
      </c>
      <c r="AW5" t="s">
        <v>169</v>
      </c>
      <c r="AX5" t="s">
        <v>326</v>
      </c>
      <c r="AY5">
        <v>77019</v>
      </c>
      <c r="AZ5">
        <v>48201410300</v>
      </c>
      <c r="BA5" t="s">
        <v>170</v>
      </c>
      <c r="BB5" t="s">
        <v>171</v>
      </c>
      <c r="BC5">
        <v>161828</v>
      </c>
      <c r="BD5">
        <v>2994</v>
      </c>
      <c r="BE5" t="s">
        <v>327</v>
      </c>
      <c r="BF5" t="s">
        <v>327</v>
      </c>
      <c r="BG5" t="s">
        <v>327</v>
      </c>
    </row>
    <row r="6" spans="1:59" x14ac:dyDescent="0.25">
      <c r="A6">
        <v>11217</v>
      </c>
      <c r="B6">
        <v>16234819</v>
      </c>
      <c r="C6">
        <v>2018</v>
      </c>
      <c r="D6" s="80">
        <v>43137</v>
      </c>
      <c r="E6">
        <v>8</v>
      </c>
      <c r="F6" t="s">
        <v>195</v>
      </c>
      <c r="G6" t="s">
        <v>161</v>
      </c>
      <c r="H6" t="s">
        <v>331</v>
      </c>
      <c r="I6" t="s">
        <v>162</v>
      </c>
      <c r="J6">
        <v>29.769564800000001</v>
      </c>
      <c r="K6">
        <v>-95.397463090000002</v>
      </c>
      <c r="L6" t="s">
        <v>202</v>
      </c>
      <c r="M6" t="s">
        <v>164</v>
      </c>
      <c r="N6" t="s">
        <v>181</v>
      </c>
      <c r="O6" t="s">
        <v>166</v>
      </c>
      <c r="P6" t="s">
        <v>167</v>
      </c>
      <c r="Q6" t="s">
        <v>89</v>
      </c>
      <c r="R6" t="s">
        <v>324</v>
      </c>
      <c r="S6">
        <v>0</v>
      </c>
      <c r="T6">
        <v>0</v>
      </c>
      <c r="U6">
        <v>0</v>
      </c>
      <c r="V6">
        <v>0</v>
      </c>
      <c r="W6">
        <v>0</v>
      </c>
      <c r="X6">
        <v>3</v>
      </c>
      <c r="Y6">
        <v>0</v>
      </c>
      <c r="Z6">
        <v>0</v>
      </c>
      <c r="AA6">
        <v>0</v>
      </c>
      <c r="AB6">
        <v>0</v>
      </c>
      <c r="AC6">
        <v>0</v>
      </c>
      <c r="AD6">
        <v>3</v>
      </c>
      <c r="AE6">
        <v>0</v>
      </c>
      <c r="AF6">
        <v>0</v>
      </c>
      <c r="AG6">
        <v>0</v>
      </c>
      <c r="AH6">
        <v>0</v>
      </c>
      <c r="AI6">
        <v>0</v>
      </c>
      <c r="AJ6">
        <v>0</v>
      </c>
      <c r="AK6">
        <v>0</v>
      </c>
      <c r="AL6">
        <v>0</v>
      </c>
      <c r="AM6">
        <v>0</v>
      </c>
      <c r="AN6">
        <v>0</v>
      </c>
      <c r="AO6">
        <v>0</v>
      </c>
      <c r="AP6">
        <v>0</v>
      </c>
      <c r="AQ6">
        <v>0</v>
      </c>
      <c r="AR6">
        <v>0</v>
      </c>
      <c r="AS6">
        <v>0</v>
      </c>
      <c r="AT6">
        <v>0</v>
      </c>
      <c r="AU6" t="s">
        <v>51</v>
      </c>
      <c r="AV6" t="s">
        <v>325</v>
      </c>
      <c r="AW6" t="s">
        <v>169</v>
      </c>
      <c r="AX6" t="s">
        <v>332</v>
      </c>
      <c r="AY6">
        <v>77007</v>
      </c>
      <c r="AZ6">
        <v>48201510700</v>
      </c>
      <c r="BA6" t="s">
        <v>170</v>
      </c>
      <c r="BB6" t="s">
        <v>171</v>
      </c>
      <c r="BC6">
        <v>162048</v>
      </c>
      <c r="BD6">
        <v>2994</v>
      </c>
      <c r="BE6" t="s">
        <v>327</v>
      </c>
      <c r="BF6" t="s">
        <v>327</v>
      </c>
      <c r="BG6" t="s">
        <v>327</v>
      </c>
    </row>
    <row r="7" spans="1:59" x14ac:dyDescent="0.25">
      <c r="A7">
        <v>11906</v>
      </c>
      <c r="B7">
        <v>16237831</v>
      </c>
      <c r="C7">
        <v>2018</v>
      </c>
      <c r="D7" s="80">
        <v>43135</v>
      </c>
      <c r="E7">
        <v>2</v>
      </c>
      <c r="F7" t="s">
        <v>191</v>
      </c>
      <c r="G7" t="s">
        <v>161</v>
      </c>
      <c r="H7" t="s">
        <v>333</v>
      </c>
      <c r="I7" t="s">
        <v>184</v>
      </c>
      <c r="J7">
        <v>29.76113046</v>
      </c>
      <c r="K7">
        <v>-95.398168049999995</v>
      </c>
      <c r="L7" t="s">
        <v>174</v>
      </c>
      <c r="M7" t="s">
        <v>192</v>
      </c>
      <c r="N7" t="s">
        <v>189</v>
      </c>
      <c r="O7" t="s">
        <v>200</v>
      </c>
      <c r="P7" t="s">
        <v>167</v>
      </c>
      <c r="Q7" t="s">
        <v>90</v>
      </c>
      <c r="R7" t="s">
        <v>201</v>
      </c>
      <c r="S7">
        <v>0</v>
      </c>
      <c r="T7">
        <v>0</v>
      </c>
      <c r="U7">
        <v>0</v>
      </c>
      <c r="V7">
        <v>0</v>
      </c>
      <c r="W7">
        <v>0</v>
      </c>
      <c r="X7">
        <v>1</v>
      </c>
      <c r="Y7">
        <v>0</v>
      </c>
      <c r="Z7">
        <v>0</v>
      </c>
      <c r="AA7">
        <v>0</v>
      </c>
      <c r="AB7">
        <v>0</v>
      </c>
      <c r="AC7">
        <v>0</v>
      </c>
      <c r="AD7">
        <v>1</v>
      </c>
      <c r="AE7">
        <v>0</v>
      </c>
      <c r="AF7">
        <v>0</v>
      </c>
      <c r="AG7">
        <v>0</v>
      </c>
      <c r="AH7">
        <v>0</v>
      </c>
      <c r="AI7">
        <v>0</v>
      </c>
      <c r="AJ7">
        <v>0</v>
      </c>
      <c r="AK7">
        <v>0</v>
      </c>
      <c r="AL7">
        <v>0</v>
      </c>
      <c r="AM7">
        <v>0</v>
      </c>
      <c r="AN7">
        <v>0</v>
      </c>
      <c r="AO7">
        <v>0</v>
      </c>
      <c r="AP7">
        <v>0</v>
      </c>
      <c r="AQ7">
        <v>0</v>
      </c>
      <c r="AR7">
        <v>0</v>
      </c>
      <c r="AS7">
        <v>0</v>
      </c>
      <c r="AT7">
        <v>0</v>
      </c>
      <c r="AU7" t="s">
        <v>51</v>
      </c>
      <c r="AV7" t="s">
        <v>325</v>
      </c>
      <c r="AW7" t="s">
        <v>169</v>
      </c>
      <c r="AX7" t="s">
        <v>326</v>
      </c>
      <c r="AY7">
        <v>77019</v>
      </c>
      <c r="AZ7">
        <v>48201410200</v>
      </c>
      <c r="BA7" t="s">
        <v>170</v>
      </c>
      <c r="BB7" t="s">
        <v>171</v>
      </c>
      <c r="BC7">
        <v>161828</v>
      </c>
      <c r="BD7">
        <v>2994</v>
      </c>
      <c r="BE7" t="s">
        <v>327</v>
      </c>
      <c r="BF7" t="s">
        <v>327</v>
      </c>
      <c r="BG7" t="s">
        <v>327</v>
      </c>
    </row>
    <row r="8" spans="1:59" x14ac:dyDescent="0.25">
      <c r="A8">
        <v>15366</v>
      </c>
      <c r="B8">
        <v>16252689</v>
      </c>
      <c r="C8">
        <v>2018</v>
      </c>
      <c r="D8" s="80">
        <v>43145</v>
      </c>
      <c r="E8">
        <v>17</v>
      </c>
      <c r="F8" t="s">
        <v>198</v>
      </c>
      <c r="G8" t="s">
        <v>161</v>
      </c>
      <c r="H8" t="s">
        <v>334</v>
      </c>
      <c r="I8" t="s">
        <v>179</v>
      </c>
      <c r="J8">
        <v>29.7680048</v>
      </c>
      <c r="K8">
        <v>-95.397173080000002</v>
      </c>
      <c r="L8" t="s">
        <v>174</v>
      </c>
      <c r="M8" t="s">
        <v>164</v>
      </c>
      <c r="N8" t="s">
        <v>189</v>
      </c>
      <c r="O8" t="s">
        <v>166</v>
      </c>
      <c r="P8" t="s">
        <v>167</v>
      </c>
      <c r="Q8" t="s">
        <v>87</v>
      </c>
      <c r="R8" t="s">
        <v>324</v>
      </c>
      <c r="S8">
        <v>0</v>
      </c>
      <c r="T8">
        <v>0</v>
      </c>
      <c r="U8">
        <v>0</v>
      </c>
      <c r="V8">
        <v>0</v>
      </c>
      <c r="W8">
        <v>0</v>
      </c>
      <c r="X8">
        <v>3</v>
      </c>
      <c r="Y8">
        <v>0</v>
      </c>
      <c r="Z8">
        <v>0</v>
      </c>
      <c r="AA8">
        <v>0</v>
      </c>
      <c r="AB8">
        <v>0</v>
      </c>
      <c r="AC8">
        <v>0</v>
      </c>
      <c r="AD8">
        <v>3</v>
      </c>
      <c r="AE8">
        <v>0</v>
      </c>
      <c r="AF8">
        <v>0</v>
      </c>
      <c r="AG8">
        <v>0</v>
      </c>
      <c r="AH8">
        <v>0</v>
      </c>
      <c r="AI8">
        <v>0</v>
      </c>
      <c r="AJ8">
        <v>0</v>
      </c>
      <c r="AK8">
        <v>0</v>
      </c>
      <c r="AL8">
        <v>0</v>
      </c>
      <c r="AM8">
        <v>0</v>
      </c>
      <c r="AN8">
        <v>0</v>
      </c>
      <c r="AO8">
        <v>0</v>
      </c>
      <c r="AP8">
        <v>0</v>
      </c>
      <c r="AQ8">
        <v>0</v>
      </c>
      <c r="AR8">
        <v>0</v>
      </c>
      <c r="AS8">
        <v>0</v>
      </c>
      <c r="AT8">
        <v>0</v>
      </c>
      <c r="AU8" t="s">
        <v>51</v>
      </c>
      <c r="AV8" t="s">
        <v>325</v>
      </c>
      <c r="AW8" t="s">
        <v>169</v>
      </c>
      <c r="AX8" t="s">
        <v>332</v>
      </c>
      <c r="AY8">
        <v>77007</v>
      </c>
      <c r="AZ8">
        <v>48201510700</v>
      </c>
      <c r="BA8" t="s">
        <v>170</v>
      </c>
      <c r="BB8" t="s">
        <v>171</v>
      </c>
      <c r="BC8">
        <v>162048</v>
      </c>
      <c r="BD8">
        <v>2994</v>
      </c>
      <c r="BE8" t="s">
        <v>327</v>
      </c>
      <c r="BF8" t="s">
        <v>327</v>
      </c>
      <c r="BG8" t="s">
        <v>327</v>
      </c>
    </row>
    <row r="9" spans="1:59" x14ac:dyDescent="0.25">
      <c r="A9">
        <v>16146</v>
      </c>
      <c r="B9">
        <v>16255555</v>
      </c>
      <c r="C9">
        <v>2018</v>
      </c>
      <c r="D9" s="80">
        <v>43145</v>
      </c>
      <c r="E9">
        <v>14</v>
      </c>
      <c r="F9" t="s">
        <v>198</v>
      </c>
      <c r="G9" t="s">
        <v>161</v>
      </c>
      <c r="H9" t="s">
        <v>334</v>
      </c>
      <c r="I9" t="s">
        <v>188</v>
      </c>
      <c r="J9">
        <v>29.766524799999999</v>
      </c>
      <c r="K9">
        <v>-95.397383079999997</v>
      </c>
      <c r="L9" t="s">
        <v>174</v>
      </c>
      <c r="M9" t="s">
        <v>164</v>
      </c>
      <c r="N9" t="s">
        <v>189</v>
      </c>
      <c r="O9" t="s">
        <v>166</v>
      </c>
      <c r="P9" t="s">
        <v>167</v>
      </c>
      <c r="Q9" t="s">
        <v>87</v>
      </c>
      <c r="R9" t="s">
        <v>335</v>
      </c>
      <c r="S9">
        <v>0</v>
      </c>
      <c r="T9">
        <v>0</v>
      </c>
      <c r="U9">
        <v>0</v>
      </c>
      <c r="V9">
        <v>0</v>
      </c>
      <c r="W9">
        <v>0</v>
      </c>
      <c r="X9">
        <v>1</v>
      </c>
      <c r="Y9">
        <v>1</v>
      </c>
      <c r="Z9">
        <v>0</v>
      </c>
      <c r="AA9">
        <v>0</v>
      </c>
      <c r="AB9">
        <v>0</v>
      </c>
      <c r="AC9">
        <v>0</v>
      </c>
      <c r="AD9">
        <v>1</v>
      </c>
      <c r="AE9">
        <v>0</v>
      </c>
      <c r="AF9">
        <v>1</v>
      </c>
      <c r="AG9">
        <v>0</v>
      </c>
      <c r="AH9">
        <v>0</v>
      </c>
      <c r="AI9">
        <v>0</v>
      </c>
      <c r="AJ9">
        <v>0</v>
      </c>
      <c r="AK9">
        <v>0</v>
      </c>
      <c r="AL9">
        <v>0</v>
      </c>
      <c r="AM9">
        <v>0</v>
      </c>
      <c r="AN9">
        <v>0</v>
      </c>
      <c r="AO9">
        <v>0</v>
      </c>
      <c r="AP9">
        <v>0</v>
      </c>
      <c r="AQ9">
        <v>0</v>
      </c>
      <c r="AR9">
        <v>0</v>
      </c>
      <c r="AS9">
        <v>0</v>
      </c>
      <c r="AT9">
        <v>0</v>
      </c>
      <c r="AU9" t="s">
        <v>51</v>
      </c>
      <c r="AV9" t="s">
        <v>325</v>
      </c>
      <c r="AW9" t="s">
        <v>169</v>
      </c>
      <c r="AX9" t="s">
        <v>332</v>
      </c>
      <c r="AY9">
        <v>77007</v>
      </c>
      <c r="AZ9">
        <v>48201510200</v>
      </c>
      <c r="BA9" t="s">
        <v>170</v>
      </c>
      <c r="BB9" t="s">
        <v>171</v>
      </c>
      <c r="BC9">
        <v>162048</v>
      </c>
      <c r="BD9">
        <v>2994</v>
      </c>
      <c r="BE9" t="s">
        <v>327</v>
      </c>
      <c r="BF9" t="s">
        <v>327</v>
      </c>
      <c r="BG9" t="s">
        <v>327</v>
      </c>
    </row>
    <row r="10" spans="1:59" x14ac:dyDescent="0.25">
      <c r="A10">
        <v>23751</v>
      </c>
      <c r="B10">
        <v>16288705</v>
      </c>
      <c r="C10">
        <v>2018</v>
      </c>
      <c r="D10" s="80">
        <v>43166</v>
      </c>
      <c r="E10">
        <v>17</v>
      </c>
      <c r="F10" t="s">
        <v>198</v>
      </c>
      <c r="G10" t="s">
        <v>161</v>
      </c>
      <c r="H10" t="s">
        <v>323</v>
      </c>
      <c r="I10" t="s">
        <v>188</v>
      </c>
      <c r="J10">
        <v>29.759534800000001</v>
      </c>
      <c r="K10">
        <v>-95.39815308</v>
      </c>
      <c r="L10" t="s">
        <v>174</v>
      </c>
      <c r="M10" t="s">
        <v>164</v>
      </c>
      <c r="N10" t="s">
        <v>165</v>
      </c>
      <c r="O10" t="s">
        <v>166</v>
      </c>
      <c r="P10" t="s">
        <v>167</v>
      </c>
      <c r="Q10" t="s">
        <v>87</v>
      </c>
      <c r="R10" t="s">
        <v>336</v>
      </c>
      <c r="S10">
        <v>0</v>
      </c>
      <c r="T10">
        <v>0</v>
      </c>
      <c r="U10">
        <v>0</v>
      </c>
      <c r="V10">
        <v>0</v>
      </c>
      <c r="W10">
        <v>0</v>
      </c>
      <c r="X10">
        <v>3</v>
      </c>
      <c r="Y10">
        <v>0</v>
      </c>
      <c r="Z10">
        <v>0</v>
      </c>
      <c r="AA10">
        <v>0</v>
      </c>
      <c r="AB10">
        <v>0</v>
      </c>
      <c r="AC10">
        <v>0</v>
      </c>
      <c r="AD10">
        <v>3</v>
      </c>
      <c r="AE10">
        <v>0</v>
      </c>
      <c r="AF10">
        <v>0</v>
      </c>
      <c r="AG10">
        <v>0</v>
      </c>
      <c r="AH10">
        <v>0</v>
      </c>
      <c r="AI10">
        <v>0</v>
      </c>
      <c r="AJ10">
        <v>0</v>
      </c>
      <c r="AK10">
        <v>0</v>
      </c>
      <c r="AL10">
        <v>0</v>
      </c>
      <c r="AM10">
        <v>0</v>
      </c>
      <c r="AN10">
        <v>0</v>
      </c>
      <c r="AO10">
        <v>0</v>
      </c>
      <c r="AP10">
        <v>0</v>
      </c>
      <c r="AQ10">
        <v>0</v>
      </c>
      <c r="AR10">
        <v>0</v>
      </c>
      <c r="AS10">
        <v>0</v>
      </c>
      <c r="AT10">
        <v>0</v>
      </c>
      <c r="AU10" t="s">
        <v>51</v>
      </c>
      <c r="AV10" t="s">
        <v>325</v>
      </c>
      <c r="AW10" t="s">
        <v>169</v>
      </c>
      <c r="AX10" t="s">
        <v>326</v>
      </c>
      <c r="AY10">
        <v>77019</v>
      </c>
      <c r="AZ10">
        <v>48201410300</v>
      </c>
      <c r="BA10" t="s">
        <v>170</v>
      </c>
      <c r="BB10" t="s">
        <v>171</v>
      </c>
      <c r="BC10">
        <v>161828</v>
      </c>
      <c r="BD10">
        <v>2994</v>
      </c>
      <c r="BE10" t="s">
        <v>327</v>
      </c>
      <c r="BF10" t="s">
        <v>327</v>
      </c>
      <c r="BG10" t="s">
        <v>327</v>
      </c>
    </row>
    <row r="11" spans="1:59" x14ac:dyDescent="0.25">
      <c r="A11">
        <v>27319</v>
      </c>
      <c r="B11">
        <v>16303431</v>
      </c>
      <c r="C11">
        <v>2018</v>
      </c>
      <c r="D11" s="80">
        <v>43154</v>
      </c>
      <c r="E11">
        <v>1</v>
      </c>
      <c r="F11" t="s">
        <v>172</v>
      </c>
      <c r="G11" t="s">
        <v>161</v>
      </c>
      <c r="H11" t="s">
        <v>323</v>
      </c>
      <c r="I11" t="s">
        <v>179</v>
      </c>
      <c r="J11">
        <v>29.7573148</v>
      </c>
      <c r="K11">
        <v>-95.398103079999998</v>
      </c>
      <c r="L11" t="s">
        <v>202</v>
      </c>
      <c r="M11" t="s">
        <v>192</v>
      </c>
      <c r="N11" t="s">
        <v>189</v>
      </c>
      <c r="O11" t="s">
        <v>200</v>
      </c>
      <c r="P11" t="s">
        <v>337</v>
      </c>
      <c r="Q11" t="s">
        <v>86</v>
      </c>
      <c r="R11" t="s">
        <v>197</v>
      </c>
      <c r="S11">
        <v>0</v>
      </c>
      <c r="T11">
        <v>1</v>
      </c>
      <c r="U11">
        <v>0</v>
      </c>
      <c r="V11">
        <v>0</v>
      </c>
      <c r="W11">
        <v>1</v>
      </c>
      <c r="X11">
        <v>0</v>
      </c>
      <c r="Y11">
        <v>0</v>
      </c>
      <c r="Z11">
        <v>0</v>
      </c>
      <c r="AA11">
        <v>1</v>
      </c>
      <c r="AB11">
        <v>0</v>
      </c>
      <c r="AC11">
        <v>0</v>
      </c>
      <c r="AD11">
        <v>0</v>
      </c>
      <c r="AE11">
        <v>1</v>
      </c>
      <c r="AF11">
        <v>0</v>
      </c>
      <c r="AG11">
        <v>0</v>
      </c>
      <c r="AH11">
        <v>0</v>
      </c>
      <c r="AI11">
        <v>0</v>
      </c>
      <c r="AJ11">
        <v>0</v>
      </c>
      <c r="AK11">
        <v>0</v>
      </c>
      <c r="AL11">
        <v>0</v>
      </c>
      <c r="AM11">
        <v>0</v>
      </c>
      <c r="AN11">
        <v>0</v>
      </c>
      <c r="AO11">
        <v>0</v>
      </c>
      <c r="AP11">
        <v>0</v>
      </c>
      <c r="AQ11">
        <v>0</v>
      </c>
      <c r="AR11">
        <v>0</v>
      </c>
      <c r="AS11">
        <v>0</v>
      </c>
      <c r="AT11">
        <v>0</v>
      </c>
      <c r="AU11" t="s">
        <v>51</v>
      </c>
      <c r="AV11" t="s">
        <v>325</v>
      </c>
      <c r="AW11" t="s">
        <v>169</v>
      </c>
      <c r="AX11" t="s">
        <v>326</v>
      </c>
      <c r="AY11">
        <v>77019</v>
      </c>
      <c r="AZ11">
        <v>48201410200</v>
      </c>
      <c r="BA11" t="s">
        <v>170</v>
      </c>
      <c r="BB11" t="s">
        <v>171</v>
      </c>
      <c r="BC11">
        <v>161608</v>
      </c>
      <c r="BD11">
        <v>2994</v>
      </c>
      <c r="BE11" t="s">
        <v>327</v>
      </c>
      <c r="BF11" t="s">
        <v>327</v>
      </c>
      <c r="BG11" t="s">
        <v>327</v>
      </c>
    </row>
    <row r="12" spans="1:59" x14ac:dyDescent="0.25">
      <c r="A12">
        <v>31077</v>
      </c>
      <c r="B12">
        <v>16319305</v>
      </c>
      <c r="C12">
        <v>2018</v>
      </c>
      <c r="D12" s="80">
        <v>43181</v>
      </c>
      <c r="E12">
        <v>17</v>
      </c>
      <c r="F12" t="s">
        <v>160</v>
      </c>
      <c r="G12" t="s">
        <v>161</v>
      </c>
      <c r="H12" t="s">
        <v>334</v>
      </c>
      <c r="I12" t="s">
        <v>173</v>
      </c>
      <c r="J12">
        <v>29.766687109999999</v>
      </c>
      <c r="K12">
        <v>-95.397345209999997</v>
      </c>
      <c r="L12" t="s">
        <v>174</v>
      </c>
      <c r="M12" t="s">
        <v>164</v>
      </c>
      <c r="N12" t="s">
        <v>181</v>
      </c>
      <c r="O12" t="s">
        <v>166</v>
      </c>
      <c r="P12" t="s">
        <v>167</v>
      </c>
      <c r="Q12" t="s">
        <v>89</v>
      </c>
      <c r="R12" t="s">
        <v>338</v>
      </c>
      <c r="S12">
        <v>0</v>
      </c>
      <c r="T12">
        <v>0</v>
      </c>
      <c r="U12">
        <v>0</v>
      </c>
      <c r="V12">
        <v>0</v>
      </c>
      <c r="W12">
        <v>0</v>
      </c>
      <c r="X12">
        <v>3</v>
      </c>
      <c r="Y12">
        <v>0</v>
      </c>
      <c r="Z12">
        <v>0</v>
      </c>
      <c r="AA12">
        <v>0</v>
      </c>
      <c r="AB12">
        <v>0</v>
      </c>
      <c r="AC12">
        <v>0</v>
      </c>
      <c r="AD12">
        <v>3</v>
      </c>
      <c r="AE12">
        <v>0</v>
      </c>
      <c r="AF12">
        <v>0</v>
      </c>
      <c r="AG12">
        <v>0</v>
      </c>
      <c r="AH12">
        <v>0</v>
      </c>
      <c r="AI12">
        <v>0</v>
      </c>
      <c r="AJ12">
        <v>0</v>
      </c>
      <c r="AK12">
        <v>0</v>
      </c>
      <c r="AL12">
        <v>0</v>
      </c>
      <c r="AM12">
        <v>0</v>
      </c>
      <c r="AN12">
        <v>0</v>
      </c>
      <c r="AO12">
        <v>0</v>
      </c>
      <c r="AP12">
        <v>0</v>
      </c>
      <c r="AQ12">
        <v>0</v>
      </c>
      <c r="AR12">
        <v>0</v>
      </c>
      <c r="AS12">
        <v>0</v>
      </c>
      <c r="AT12">
        <v>0</v>
      </c>
      <c r="AU12" t="s">
        <v>51</v>
      </c>
      <c r="AV12" t="s">
        <v>325</v>
      </c>
      <c r="AW12" t="s">
        <v>169</v>
      </c>
      <c r="AX12" t="s">
        <v>332</v>
      </c>
      <c r="AY12">
        <v>77007</v>
      </c>
      <c r="AZ12">
        <v>48201510700</v>
      </c>
      <c r="BA12" t="s">
        <v>170</v>
      </c>
      <c r="BB12" t="s">
        <v>171</v>
      </c>
      <c r="BC12">
        <v>162048</v>
      </c>
      <c r="BD12">
        <v>2994</v>
      </c>
      <c r="BE12" t="s">
        <v>327</v>
      </c>
      <c r="BF12" t="s">
        <v>327</v>
      </c>
      <c r="BG12" t="s">
        <v>327</v>
      </c>
    </row>
    <row r="13" spans="1:59" x14ac:dyDescent="0.25">
      <c r="A13">
        <v>38321</v>
      </c>
      <c r="B13">
        <v>16348745</v>
      </c>
      <c r="C13">
        <v>2018</v>
      </c>
      <c r="D13" s="80">
        <v>43200</v>
      </c>
      <c r="E13">
        <v>21</v>
      </c>
      <c r="F13" t="s">
        <v>195</v>
      </c>
      <c r="G13" t="s">
        <v>161</v>
      </c>
      <c r="H13" t="s">
        <v>323</v>
      </c>
      <c r="I13" t="s">
        <v>177</v>
      </c>
      <c r="J13">
        <v>29.76545256</v>
      </c>
      <c r="K13">
        <v>-95.398265469999998</v>
      </c>
      <c r="L13" t="s">
        <v>174</v>
      </c>
      <c r="M13" t="s">
        <v>339</v>
      </c>
      <c r="N13" t="s">
        <v>189</v>
      </c>
      <c r="O13" t="s">
        <v>200</v>
      </c>
      <c r="P13" t="s">
        <v>167</v>
      </c>
      <c r="Q13" t="s">
        <v>86</v>
      </c>
      <c r="R13" t="s">
        <v>340</v>
      </c>
      <c r="S13">
        <v>0</v>
      </c>
      <c r="T13">
        <v>0</v>
      </c>
      <c r="U13">
        <v>0</v>
      </c>
      <c r="V13">
        <v>0</v>
      </c>
      <c r="W13">
        <v>0</v>
      </c>
      <c r="X13">
        <v>2</v>
      </c>
      <c r="Y13">
        <v>0</v>
      </c>
      <c r="Z13">
        <v>0</v>
      </c>
      <c r="AA13">
        <v>0</v>
      </c>
      <c r="AB13">
        <v>0</v>
      </c>
      <c r="AC13">
        <v>0</v>
      </c>
      <c r="AD13">
        <v>2</v>
      </c>
      <c r="AE13">
        <v>0</v>
      </c>
      <c r="AF13">
        <v>0</v>
      </c>
      <c r="AG13">
        <v>0</v>
      </c>
      <c r="AH13">
        <v>0</v>
      </c>
      <c r="AI13">
        <v>0</v>
      </c>
      <c r="AJ13">
        <v>0</v>
      </c>
      <c r="AK13">
        <v>0</v>
      </c>
      <c r="AL13">
        <v>0</v>
      </c>
      <c r="AM13">
        <v>0</v>
      </c>
      <c r="AN13">
        <v>0</v>
      </c>
      <c r="AO13">
        <v>0</v>
      </c>
      <c r="AP13">
        <v>0</v>
      </c>
      <c r="AQ13">
        <v>0</v>
      </c>
      <c r="AR13">
        <v>0</v>
      </c>
      <c r="AS13">
        <v>0</v>
      </c>
      <c r="AT13">
        <v>0</v>
      </c>
      <c r="AU13" t="s">
        <v>51</v>
      </c>
      <c r="AV13" t="s">
        <v>325</v>
      </c>
      <c r="AW13" t="s">
        <v>169</v>
      </c>
      <c r="AX13" t="s">
        <v>326</v>
      </c>
      <c r="AY13">
        <v>77007</v>
      </c>
      <c r="AZ13">
        <v>48201510700</v>
      </c>
      <c r="BA13" t="s">
        <v>170</v>
      </c>
      <c r="BB13" t="s">
        <v>171</v>
      </c>
      <c r="BC13">
        <v>162048</v>
      </c>
      <c r="BD13">
        <v>2994</v>
      </c>
      <c r="BE13" t="s">
        <v>327</v>
      </c>
      <c r="BF13" t="s">
        <v>327</v>
      </c>
      <c r="BG13" t="s">
        <v>327</v>
      </c>
    </row>
    <row r="14" spans="1:59" x14ac:dyDescent="0.25">
      <c r="A14">
        <v>44877</v>
      </c>
      <c r="B14">
        <v>16377295</v>
      </c>
      <c r="C14">
        <v>2018</v>
      </c>
      <c r="D14" s="80">
        <v>43216</v>
      </c>
      <c r="E14">
        <v>16</v>
      </c>
      <c r="F14" t="s">
        <v>160</v>
      </c>
      <c r="G14" t="s">
        <v>161</v>
      </c>
      <c r="H14" t="s">
        <v>334</v>
      </c>
      <c r="I14" t="s">
        <v>179</v>
      </c>
      <c r="J14">
        <v>29.766524799999999</v>
      </c>
      <c r="K14">
        <v>-95.397383079999997</v>
      </c>
      <c r="L14" t="s">
        <v>174</v>
      </c>
      <c r="M14" t="s">
        <v>164</v>
      </c>
      <c r="N14" t="s">
        <v>199</v>
      </c>
      <c r="O14" t="s">
        <v>166</v>
      </c>
      <c r="P14" t="s">
        <v>167</v>
      </c>
      <c r="Q14" t="s">
        <v>87</v>
      </c>
      <c r="R14" t="s">
        <v>324</v>
      </c>
      <c r="S14">
        <v>0</v>
      </c>
      <c r="T14">
        <v>0</v>
      </c>
      <c r="U14">
        <v>0</v>
      </c>
      <c r="V14">
        <v>0</v>
      </c>
      <c r="W14">
        <v>0</v>
      </c>
      <c r="X14">
        <v>2</v>
      </c>
      <c r="Y14">
        <v>0</v>
      </c>
      <c r="Z14">
        <v>0</v>
      </c>
      <c r="AA14">
        <v>0</v>
      </c>
      <c r="AB14">
        <v>0</v>
      </c>
      <c r="AC14">
        <v>0</v>
      </c>
      <c r="AD14">
        <v>2</v>
      </c>
      <c r="AE14">
        <v>0</v>
      </c>
      <c r="AF14">
        <v>0</v>
      </c>
      <c r="AG14">
        <v>0</v>
      </c>
      <c r="AH14">
        <v>0</v>
      </c>
      <c r="AI14">
        <v>0</v>
      </c>
      <c r="AJ14">
        <v>0</v>
      </c>
      <c r="AK14">
        <v>0</v>
      </c>
      <c r="AL14">
        <v>0</v>
      </c>
      <c r="AM14">
        <v>0</v>
      </c>
      <c r="AN14">
        <v>0</v>
      </c>
      <c r="AO14">
        <v>0</v>
      </c>
      <c r="AP14">
        <v>0</v>
      </c>
      <c r="AQ14">
        <v>0</v>
      </c>
      <c r="AR14">
        <v>0</v>
      </c>
      <c r="AS14">
        <v>0</v>
      </c>
      <c r="AT14">
        <v>0</v>
      </c>
      <c r="AU14" t="s">
        <v>51</v>
      </c>
      <c r="AV14" t="s">
        <v>325</v>
      </c>
      <c r="AW14" t="s">
        <v>169</v>
      </c>
      <c r="AX14" t="s">
        <v>332</v>
      </c>
      <c r="AY14">
        <v>77007</v>
      </c>
      <c r="AZ14">
        <v>48201510200</v>
      </c>
      <c r="BA14" t="s">
        <v>170</v>
      </c>
      <c r="BB14" t="s">
        <v>171</v>
      </c>
      <c r="BC14">
        <v>162048</v>
      </c>
      <c r="BD14">
        <v>2994</v>
      </c>
      <c r="BE14" t="s">
        <v>327</v>
      </c>
      <c r="BF14" t="s">
        <v>327</v>
      </c>
      <c r="BG14" t="s">
        <v>327</v>
      </c>
    </row>
    <row r="15" spans="1:59" x14ac:dyDescent="0.25">
      <c r="A15">
        <v>48095</v>
      </c>
      <c r="B15">
        <v>16390137</v>
      </c>
      <c r="C15">
        <v>2018</v>
      </c>
      <c r="D15" s="80">
        <v>43209</v>
      </c>
      <c r="E15">
        <v>18</v>
      </c>
      <c r="F15" t="s">
        <v>160</v>
      </c>
      <c r="G15" t="s">
        <v>161</v>
      </c>
      <c r="H15" t="s">
        <v>323</v>
      </c>
      <c r="I15" t="s">
        <v>184</v>
      </c>
      <c r="J15">
        <v>29.7573148</v>
      </c>
      <c r="K15">
        <v>-95.398103079999998</v>
      </c>
      <c r="L15" t="s">
        <v>174</v>
      </c>
      <c r="M15" t="s">
        <v>164</v>
      </c>
      <c r="N15" t="s">
        <v>165</v>
      </c>
      <c r="O15" t="s">
        <v>166</v>
      </c>
      <c r="P15" t="s">
        <v>167</v>
      </c>
      <c r="Q15" t="s">
        <v>87</v>
      </c>
      <c r="R15" t="s">
        <v>176</v>
      </c>
      <c r="S15">
        <v>0</v>
      </c>
      <c r="T15">
        <v>0</v>
      </c>
      <c r="U15">
        <v>0</v>
      </c>
      <c r="V15">
        <v>0</v>
      </c>
      <c r="W15">
        <v>0</v>
      </c>
      <c r="X15">
        <v>2</v>
      </c>
      <c r="Y15">
        <v>0</v>
      </c>
      <c r="Z15">
        <v>0</v>
      </c>
      <c r="AA15">
        <v>0</v>
      </c>
      <c r="AB15">
        <v>0</v>
      </c>
      <c r="AC15">
        <v>0</v>
      </c>
      <c r="AD15">
        <v>2</v>
      </c>
      <c r="AE15">
        <v>0</v>
      </c>
      <c r="AF15">
        <v>0</v>
      </c>
      <c r="AG15">
        <v>0</v>
      </c>
      <c r="AH15">
        <v>0</v>
      </c>
      <c r="AI15">
        <v>0</v>
      </c>
      <c r="AJ15">
        <v>0</v>
      </c>
      <c r="AK15">
        <v>0</v>
      </c>
      <c r="AL15">
        <v>0</v>
      </c>
      <c r="AM15">
        <v>0</v>
      </c>
      <c r="AN15">
        <v>0</v>
      </c>
      <c r="AO15">
        <v>0</v>
      </c>
      <c r="AP15">
        <v>0</v>
      </c>
      <c r="AQ15">
        <v>0</v>
      </c>
      <c r="AR15">
        <v>0</v>
      </c>
      <c r="AS15">
        <v>0</v>
      </c>
      <c r="AT15">
        <v>0</v>
      </c>
      <c r="AU15" t="s">
        <v>51</v>
      </c>
      <c r="AV15" t="s">
        <v>325</v>
      </c>
      <c r="AW15" t="s">
        <v>169</v>
      </c>
      <c r="AX15" t="s">
        <v>326</v>
      </c>
      <c r="AY15">
        <v>77019</v>
      </c>
      <c r="AZ15">
        <v>48201410200</v>
      </c>
      <c r="BA15" t="s">
        <v>170</v>
      </c>
      <c r="BB15" t="s">
        <v>171</v>
      </c>
      <c r="BC15">
        <v>161608</v>
      </c>
      <c r="BD15">
        <v>2994</v>
      </c>
      <c r="BE15" t="s">
        <v>327</v>
      </c>
      <c r="BF15" t="s">
        <v>327</v>
      </c>
      <c r="BG15" t="s">
        <v>327</v>
      </c>
    </row>
    <row r="16" spans="1:59" x14ac:dyDescent="0.25">
      <c r="A16">
        <v>56354</v>
      </c>
      <c r="B16">
        <v>16425004</v>
      </c>
      <c r="C16">
        <v>2018</v>
      </c>
      <c r="D16" s="80">
        <v>43243</v>
      </c>
      <c r="E16">
        <v>17</v>
      </c>
      <c r="F16" t="s">
        <v>198</v>
      </c>
      <c r="G16" t="s">
        <v>161</v>
      </c>
      <c r="H16" t="s">
        <v>341</v>
      </c>
      <c r="I16" t="s">
        <v>342</v>
      </c>
      <c r="J16">
        <v>29.76389726</v>
      </c>
      <c r="K16">
        <v>-95.398935510000001</v>
      </c>
      <c r="L16" t="s">
        <v>174</v>
      </c>
      <c r="M16" t="s">
        <v>164</v>
      </c>
      <c r="N16" t="s">
        <v>343</v>
      </c>
      <c r="O16" t="s">
        <v>166</v>
      </c>
      <c r="P16" t="s">
        <v>125</v>
      </c>
      <c r="Q16" t="s">
        <v>90</v>
      </c>
      <c r="R16" t="s">
        <v>182</v>
      </c>
      <c r="S16">
        <v>0</v>
      </c>
      <c r="T16">
        <v>0</v>
      </c>
      <c r="U16">
        <v>0</v>
      </c>
      <c r="V16">
        <v>1</v>
      </c>
      <c r="W16">
        <v>1</v>
      </c>
      <c r="X16">
        <v>1</v>
      </c>
      <c r="Y16">
        <v>0</v>
      </c>
      <c r="Z16">
        <v>0</v>
      </c>
      <c r="AA16">
        <v>0</v>
      </c>
      <c r="AB16">
        <v>0</v>
      </c>
      <c r="AC16">
        <v>1</v>
      </c>
      <c r="AD16">
        <v>1</v>
      </c>
      <c r="AE16">
        <v>1</v>
      </c>
      <c r="AF16">
        <v>0</v>
      </c>
      <c r="AG16">
        <v>0</v>
      </c>
      <c r="AH16">
        <v>0</v>
      </c>
      <c r="AI16">
        <v>0</v>
      </c>
      <c r="AJ16">
        <v>0</v>
      </c>
      <c r="AK16">
        <v>0</v>
      </c>
      <c r="AL16">
        <v>0</v>
      </c>
      <c r="AM16">
        <v>0</v>
      </c>
      <c r="AN16">
        <v>0</v>
      </c>
      <c r="AO16">
        <v>0</v>
      </c>
      <c r="AP16">
        <v>0</v>
      </c>
      <c r="AQ16">
        <v>0</v>
      </c>
      <c r="AR16">
        <v>0</v>
      </c>
      <c r="AS16">
        <v>0</v>
      </c>
      <c r="AT16">
        <v>0</v>
      </c>
      <c r="AU16" t="s">
        <v>51</v>
      </c>
      <c r="AV16" t="s">
        <v>325</v>
      </c>
      <c r="AW16" t="s">
        <v>169</v>
      </c>
      <c r="AX16" t="s">
        <v>332</v>
      </c>
      <c r="AY16">
        <v>77007</v>
      </c>
      <c r="AZ16">
        <v>48201510700</v>
      </c>
      <c r="BA16" t="s">
        <v>170</v>
      </c>
      <c r="BB16" t="s">
        <v>171</v>
      </c>
      <c r="BC16">
        <v>56668</v>
      </c>
      <c r="BD16">
        <v>2994</v>
      </c>
      <c r="BE16" t="s">
        <v>327</v>
      </c>
      <c r="BF16" t="s">
        <v>327</v>
      </c>
      <c r="BG16" t="s">
        <v>327</v>
      </c>
    </row>
    <row r="17" spans="1:59" x14ac:dyDescent="0.25">
      <c r="A17">
        <v>59529</v>
      </c>
      <c r="B17">
        <v>16437815</v>
      </c>
      <c r="C17">
        <v>2018</v>
      </c>
      <c r="D17" s="80">
        <v>43240</v>
      </c>
      <c r="E17">
        <v>19</v>
      </c>
      <c r="F17" t="s">
        <v>191</v>
      </c>
      <c r="G17" t="s">
        <v>161</v>
      </c>
      <c r="H17" t="s">
        <v>334</v>
      </c>
      <c r="I17" t="s">
        <v>188</v>
      </c>
      <c r="J17">
        <v>29.763855289999999</v>
      </c>
      <c r="K17">
        <v>-95.398952059999999</v>
      </c>
      <c r="L17" t="s">
        <v>330</v>
      </c>
      <c r="M17" t="s">
        <v>330</v>
      </c>
      <c r="N17" t="s">
        <v>199</v>
      </c>
      <c r="O17" t="s">
        <v>166</v>
      </c>
      <c r="P17" t="s">
        <v>167</v>
      </c>
      <c r="Q17" t="s">
        <v>86</v>
      </c>
      <c r="R17" t="s">
        <v>182</v>
      </c>
      <c r="S17">
        <v>0</v>
      </c>
      <c r="T17">
        <v>0</v>
      </c>
      <c r="U17">
        <v>0</v>
      </c>
      <c r="V17">
        <v>0</v>
      </c>
      <c r="W17">
        <v>0</v>
      </c>
      <c r="X17">
        <v>3</v>
      </c>
      <c r="Y17">
        <v>0</v>
      </c>
      <c r="Z17">
        <v>0</v>
      </c>
      <c r="AA17">
        <v>0</v>
      </c>
      <c r="AB17">
        <v>0</v>
      </c>
      <c r="AC17">
        <v>0</v>
      </c>
      <c r="AD17">
        <v>3</v>
      </c>
      <c r="AE17">
        <v>0</v>
      </c>
      <c r="AF17">
        <v>0</v>
      </c>
      <c r="AG17">
        <v>0</v>
      </c>
      <c r="AH17">
        <v>0</v>
      </c>
      <c r="AI17">
        <v>0</v>
      </c>
      <c r="AJ17">
        <v>0</v>
      </c>
      <c r="AK17">
        <v>0</v>
      </c>
      <c r="AL17">
        <v>0</v>
      </c>
      <c r="AM17">
        <v>0</v>
      </c>
      <c r="AN17">
        <v>0</v>
      </c>
      <c r="AO17">
        <v>0</v>
      </c>
      <c r="AP17">
        <v>0</v>
      </c>
      <c r="AQ17">
        <v>0</v>
      </c>
      <c r="AR17">
        <v>0</v>
      </c>
      <c r="AS17">
        <v>0</v>
      </c>
      <c r="AT17">
        <v>0</v>
      </c>
      <c r="AU17" t="s">
        <v>51</v>
      </c>
      <c r="AV17" t="s">
        <v>325</v>
      </c>
      <c r="AW17" t="s">
        <v>169</v>
      </c>
      <c r="AX17" t="s">
        <v>326</v>
      </c>
      <c r="AY17">
        <v>77007</v>
      </c>
      <c r="AZ17">
        <v>48201510700</v>
      </c>
      <c r="BA17" t="s">
        <v>170</v>
      </c>
      <c r="BB17" t="s">
        <v>171</v>
      </c>
      <c r="BC17">
        <v>56668</v>
      </c>
      <c r="BD17">
        <v>2994</v>
      </c>
      <c r="BE17" t="s">
        <v>327</v>
      </c>
      <c r="BF17" t="s">
        <v>327</v>
      </c>
      <c r="BG17" t="s">
        <v>327</v>
      </c>
    </row>
    <row r="18" spans="1:59" x14ac:dyDescent="0.25">
      <c r="A18">
        <v>59882</v>
      </c>
      <c r="B18">
        <v>16439509</v>
      </c>
      <c r="C18">
        <v>2018</v>
      </c>
      <c r="D18" s="80">
        <v>43251</v>
      </c>
      <c r="E18">
        <v>7</v>
      </c>
      <c r="F18" t="s">
        <v>160</v>
      </c>
      <c r="G18" t="s">
        <v>161</v>
      </c>
      <c r="H18" t="s">
        <v>323</v>
      </c>
      <c r="I18" t="s">
        <v>179</v>
      </c>
      <c r="J18">
        <v>29.761134800000001</v>
      </c>
      <c r="K18">
        <v>-95.39815308</v>
      </c>
      <c r="L18" t="s">
        <v>174</v>
      </c>
      <c r="M18" t="s">
        <v>164</v>
      </c>
      <c r="N18" t="s">
        <v>189</v>
      </c>
      <c r="O18" t="s">
        <v>166</v>
      </c>
      <c r="P18" t="s">
        <v>167</v>
      </c>
      <c r="Q18" t="s">
        <v>86</v>
      </c>
      <c r="R18" t="s">
        <v>182</v>
      </c>
      <c r="S18">
        <v>0</v>
      </c>
      <c r="T18">
        <v>0</v>
      </c>
      <c r="U18">
        <v>0</v>
      </c>
      <c r="V18">
        <v>0</v>
      </c>
      <c r="W18">
        <v>0</v>
      </c>
      <c r="X18">
        <v>2</v>
      </c>
      <c r="Y18">
        <v>0</v>
      </c>
      <c r="Z18">
        <v>0</v>
      </c>
      <c r="AA18">
        <v>0</v>
      </c>
      <c r="AB18">
        <v>0</v>
      </c>
      <c r="AC18">
        <v>0</v>
      </c>
      <c r="AD18">
        <v>2</v>
      </c>
      <c r="AE18">
        <v>0</v>
      </c>
      <c r="AF18">
        <v>0</v>
      </c>
      <c r="AG18">
        <v>0</v>
      </c>
      <c r="AH18">
        <v>0</v>
      </c>
      <c r="AI18">
        <v>0</v>
      </c>
      <c r="AJ18">
        <v>0</v>
      </c>
      <c r="AK18">
        <v>0</v>
      </c>
      <c r="AL18">
        <v>0</v>
      </c>
      <c r="AM18">
        <v>0</v>
      </c>
      <c r="AN18">
        <v>0</v>
      </c>
      <c r="AO18">
        <v>0</v>
      </c>
      <c r="AP18">
        <v>0</v>
      </c>
      <c r="AQ18">
        <v>0</v>
      </c>
      <c r="AR18">
        <v>0</v>
      </c>
      <c r="AS18">
        <v>0</v>
      </c>
      <c r="AT18">
        <v>0</v>
      </c>
      <c r="AU18" t="s">
        <v>51</v>
      </c>
      <c r="AV18" t="s">
        <v>325</v>
      </c>
      <c r="AW18" t="s">
        <v>169</v>
      </c>
      <c r="AX18" t="s">
        <v>326</v>
      </c>
      <c r="AY18">
        <v>77019</v>
      </c>
      <c r="AZ18">
        <v>48201410200</v>
      </c>
      <c r="BA18" t="s">
        <v>170</v>
      </c>
      <c r="BB18" t="s">
        <v>171</v>
      </c>
      <c r="BC18">
        <v>161828</v>
      </c>
      <c r="BD18">
        <v>2994</v>
      </c>
      <c r="BE18" t="s">
        <v>327</v>
      </c>
      <c r="BF18" t="s">
        <v>327</v>
      </c>
      <c r="BG18" t="s">
        <v>327</v>
      </c>
    </row>
    <row r="19" spans="1:59" x14ac:dyDescent="0.25">
      <c r="A19">
        <v>68680</v>
      </c>
      <c r="B19">
        <v>16479741</v>
      </c>
      <c r="C19">
        <v>2018</v>
      </c>
      <c r="D19" s="80">
        <v>43268</v>
      </c>
      <c r="E19">
        <v>13</v>
      </c>
      <c r="F19" t="s">
        <v>191</v>
      </c>
      <c r="G19" t="s">
        <v>161</v>
      </c>
      <c r="H19" t="s">
        <v>323</v>
      </c>
      <c r="I19" t="s">
        <v>179</v>
      </c>
      <c r="J19">
        <v>29.7573148</v>
      </c>
      <c r="K19">
        <v>-95.398103079999998</v>
      </c>
      <c r="L19" t="s">
        <v>174</v>
      </c>
      <c r="M19" t="s">
        <v>164</v>
      </c>
      <c r="N19" t="s">
        <v>189</v>
      </c>
      <c r="O19" t="s">
        <v>166</v>
      </c>
      <c r="P19" t="s">
        <v>167</v>
      </c>
      <c r="Q19" t="s">
        <v>87</v>
      </c>
      <c r="R19" t="s">
        <v>194</v>
      </c>
      <c r="S19">
        <v>0</v>
      </c>
      <c r="T19">
        <v>0</v>
      </c>
      <c r="U19">
        <v>0</v>
      </c>
      <c r="V19">
        <v>0</v>
      </c>
      <c r="W19">
        <v>0</v>
      </c>
      <c r="X19">
        <v>3</v>
      </c>
      <c r="Y19">
        <v>0</v>
      </c>
      <c r="Z19">
        <v>0</v>
      </c>
      <c r="AA19">
        <v>0</v>
      </c>
      <c r="AB19">
        <v>0</v>
      </c>
      <c r="AC19">
        <v>0</v>
      </c>
      <c r="AD19">
        <v>3</v>
      </c>
      <c r="AE19">
        <v>0</v>
      </c>
      <c r="AF19">
        <v>0</v>
      </c>
      <c r="AG19">
        <v>0</v>
      </c>
      <c r="AH19">
        <v>0</v>
      </c>
      <c r="AI19">
        <v>0</v>
      </c>
      <c r="AJ19">
        <v>0</v>
      </c>
      <c r="AK19">
        <v>0</v>
      </c>
      <c r="AL19">
        <v>0</v>
      </c>
      <c r="AM19">
        <v>0</v>
      </c>
      <c r="AN19">
        <v>0</v>
      </c>
      <c r="AO19">
        <v>0</v>
      </c>
      <c r="AP19">
        <v>0</v>
      </c>
      <c r="AQ19">
        <v>0</v>
      </c>
      <c r="AR19">
        <v>0</v>
      </c>
      <c r="AS19">
        <v>0</v>
      </c>
      <c r="AT19">
        <v>0</v>
      </c>
      <c r="AU19" t="s">
        <v>51</v>
      </c>
      <c r="AV19" t="s">
        <v>325</v>
      </c>
      <c r="AW19" t="s">
        <v>169</v>
      </c>
      <c r="AX19" t="s">
        <v>326</v>
      </c>
      <c r="AY19">
        <v>77019</v>
      </c>
      <c r="AZ19">
        <v>48201410200</v>
      </c>
      <c r="BA19" t="s">
        <v>170</v>
      </c>
      <c r="BB19" t="s">
        <v>171</v>
      </c>
      <c r="BC19">
        <v>161608</v>
      </c>
      <c r="BD19">
        <v>2994</v>
      </c>
      <c r="BE19" t="s">
        <v>327</v>
      </c>
      <c r="BF19" t="s">
        <v>327</v>
      </c>
      <c r="BG19" t="s">
        <v>327</v>
      </c>
    </row>
    <row r="20" spans="1:59" x14ac:dyDescent="0.25">
      <c r="A20">
        <v>68778</v>
      </c>
      <c r="B20">
        <v>16480064</v>
      </c>
      <c r="C20">
        <v>2018</v>
      </c>
      <c r="D20" s="80">
        <v>43270</v>
      </c>
      <c r="E20">
        <v>7</v>
      </c>
      <c r="F20" t="s">
        <v>195</v>
      </c>
      <c r="G20" t="s">
        <v>161</v>
      </c>
      <c r="H20" t="s">
        <v>341</v>
      </c>
      <c r="I20" t="s">
        <v>344</v>
      </c>
      <c r="J20">
        <v>29.76399821</v>
      </c>
      <c r="K20">
        <v>-95.398624909999995</v>
      </c>
      <c r="L20" t="s">
        <v>174</v>
      </c>
      <c r="M20" t="s">
        <v>164</v>
      </c>
      <c r="N20" t="s">
        <v>181</v>
      </c>
      <c r="O20" t="s">
        <v>345</v>
      </c>
      <c r="P20" t="s">
        <v>125</v>
      </c>
      <c r="Q20" t="s">
        <v>86</v>
      </c>
      <c r="R20" t="s">
        <v>197</v>
      </c>
      <c r="S20">
        <v>0</v>
      </c>
      <c r="T20">
        <v>0</v>
      </c>
      <c r="U20">
        <v>0</v>
      </c>
      <c r="V20">
        <v>1</v>
      </c>
      <c r="W20">
        <v>1</v>
      </c>
      <c r="X20">
        <v>0</v>
      </c>
      <c r="Y20">
        <v>0</v>
      </c>
      <c r="Z20">
        <v>0</v>
      </c>
      <c r="AA20">
        <v>0</v>
      </c>
      <c r="AB20">
        <v>0</v>
      </c>
      <c r="AC20">
        <v>1</v>
      </c>
      <c r="AD20">
        <v>0</v>
      </c>
      <c r="AE20">
        <v>1</v>
      </c>
      <c r="AF20">
        <v>0</v>
      </c>
      <c r="AG20">
        <v>0</v>
      </c>
      <c r="AH20">
        <v>0</v>
      </c>
      <c r="AI20">
        <v>0</v>
      </c>
      <c r="AJ20">
        <v>0</v>
      </c>
      <c r="AK20">
        <v>0</v>
      </c>
      <c r="AL20">
        <v>0</v>
      </c>
      <c r="AM20">
        <v>0</v>
      </c>
      <c r="AN20">
        <v>0</v>
      </c>
      <c r="AO20">
        <v>0</v>
      </c>
      <c r="AP20">
        <v>0</v>
      </c>
      <c r="AQ20">
        <v>0</v>
      </c>
      <c r="AR20">
        <v>0</v>
      </c>
      <c r="AS20">
        <v>0</v>
      </c>
      <c r="AT20">
        <v>0</v>
      </c>
      <c r="AU20" t="s">
        <v>51</v>
      </c>
      <c r="AV20" t="s">
        <v>325</v>
      </c>
      <c r="AW20" t="s">
        <v>169</v>
      </c>
      <c r="AX20" t="s">
        <v>332</v>
      </c>
      <c r="AY20">
        <v>77007</v>
      </c>
      <c r="AZ20">
        <v>48201510200</v>
      </c>
      <c r="BA20" t="s">
        <v>170</v>
      </c>
      <c r="BB20" t="s">
        <v>171</v>
      </c>
      <c r="BC20">
        <v>56668</v>
      </c>
      <c r="BD20">
        <v>2994</v>
      </c>
      <c r="BE20" t="s">
        <v>327</v>
      </c>
      <c r="BF20" t="s">
        <v>327</v>
      </c>
      <c r="BG20" t="s">
        <v>327</v>
      </c>
    </row>
    <row r="21" spans="1:59" x14ac:dyDescent="0.25">
      <c r="A21">
        <v>74274</v>
      </c>
      <c r="B21">
        <v>16503920</v>
      </c>
      <c r="C21">
        <v>2018</v>
      </c>
      <c r="D21" s="80">
        <v>43286</v>
      </c>
      <c r="E21">
        <v>0</v>
      </c>
      <c r="F21" t="s">
        <v>160</v>
      </c>
      <c r="G21" t="s">
        <v>161</v>
      </c>
      <c r="H21" t="s">
        <v>323</v>
      </c>
      <c r="I21" t="s">
        <v>188</v>
      </c>
      <c r="J21">
        <v>29.7573148</v>
      </c>
      <c r="K21">
        <v>-95.398103079999998</v>
      </c>
      <c r="L21" t="s">
        <v>174</v>
      </c>
      <c r="M21" t="s">
        <v>192</v>
      </c>
      <c r="N21" t="s">
        <v>165</v>
      </c>
      <c r="O21" t="s">
        <v>166</v>
      </c>
      <c r="P21" t="s">
        <v>125</v>
      </c>
      <c r="Q21" t="s">
        <v>87</v>
      </c>
      <c r="R21" t="s">
        <v>176</v>
      </c>
      <c r="S21">
        <v>0</v>
      </c>
      <c r="T21">
        <v>0</v>
      </c>
      <c r="U21">
        <v>0</v>
      </c>
      <c r="V21">
        <v>2</v>
      </c>
      <c r="W21">
        <v>2</v>
      </c>
      <c r="X21">
        <v>0</v>
      </c>
      <c r="Y21">
        <v>0</v>
      </c>
      <c r="Z21">
        <v>0</v>
      </c>
      <c r="AA21">
        <v>0</v>
      </c>
      <c r="AB21">
        <v>0</v>
      </c>
      <c r="AC21">
        <v>2</v>
      </c>
      <c r="AD21">
        <v>0</v>
      </c>
      <c r="AE21">
        <v>2</v>
      </c>
      <c r="AF21">
        <v>0</v>
      </c>
      <c r="AG21">
        <v>0</v>
      </c>
      <c r="AH21">
        <v>0</v>
      </c>
      <c r="AI21">
        <v>0</v>
      </c>
      <c r="AJ21">
        <v>0</v>
      </c>
      <c r="AK21">
        <v>0</v>
      </c>
      <c r="AL21">
        <v>0</v>
      </c>
      <c r="AM21">
        <v>0</v>
      </c>
      <c r="AN21">
        <v>0</v>
      </c>
      <c r="AO21">
        <v>0</v>
      </c>
      <c r="AP21">
        <v>0</v>
      </c>
      <c r="AQ21">
        <v>0</v>
      </c>
      <c r="AR21">
        <v>0</v>
      </c>
      <c r="AS21">
        <v>0</v>
      </c>
      <c r="AT21">
        <v>0</v>
      </c>
      <c r="AU21" t="s">
        <v>51</v>
      </c>
      <c r="AV21" t="s">
        <v>325</v>
      </c>
      <c r="AW21" t="s">
        <v>169</v>
      </c>
      <c r="AX21" t="s">
        <v>326</v>
      </c>
      <c r="AY21">
        <v>77019</v>
      </c>
      <c r="AZ21">
        <v>48201410200</v>
      </c>
      <c r="BA21" t="s">
        <v>170</v>
      </c>
      <c r="BB21" t="s">
        <v>171</v>
      </c>
      <c r="BC21">
        <v>161608</v>
      </c>
      <c r="BD21">
        <v>2994</v>
      </c>
      <c r="BE21" t="s">
        <v>327</v>
      </c>
      <c r="BF21" t="s">
        <v>327</v>
      </c>
      <c r="BG21" t="s">
        <v>327</v>
      </c>
    </row>
    <row r="22" spans="1:59" x14ac:dyDescent="0.25">
      <c r="A22">
        <v>76537</v>
      </c>
      <c r="B22">
        <v>16513384</v>
      </c>
      <c r="C22">
        <v>2018</v>
      </c>
      <c r="D22" s="80">
        <v>43287</v>
      </c>
      <c r="E22">
        <v>9</v>
      </c>
      <c r="F22" t="s">
        <v>172</v>
      </c>
      <c r="G22" t="s">
        <v>161</v>
      </c>
      <c r="H22" t="s">
        <v>323</v>
      </c>
      <c r="I22" t="s">
        <v>173</v>
      </c>
      <c r="J22">
        <v>29.7573148</v>
      </c>
      <c r="K22">
        <v>-95.398103079999998</v>
      </c>
      <c r="L22" t="s">
        <v>174</v>
      </c>
      <c r="M22" t="s">
        <v>164</v>
      </c>
      <c r="N22" t="s">
        <v>165</v>
      </c>
      <c r="O22" t="s">
        <v>166</v>
      </c>
      <c r="P22" t="s">
        <v>125</v>
      </c>
      <c r="Q22" t="s">
        <v>87</v>
      </c>
      <c r="R22" t="s">
        <v>176</v>
      </c>
      <c r="S22">
        <v>0</v>
      </c>
      <c r="T22">
        <v>0</v>
      </c>
      <c r="U22">
        <v>0</v>
      </c>
      <c r="V22">
        <v>1</v>
      </c>
      <c r="W22">
        <v>1</v>
      </c>
      <c r="X22">
        <v>1</v>
      </c>
      <c r="Y22">
        <v>0</v>
      </c>
      <c r="Z22">
        <v>0</v>
      </c>
      <c r="AA22">
        <v>0</v>
      </c>
      <c r="AB22">
        <v>0</v>
      </c>
      <c r="AC22">
        <v>1</v>
      </c>
      <c r="AD22">
        <v>1</v>
      </c>
      <c r="AE22">
        <v>1</v>
      </c>
      <c r="AF22">
        <v>0</v>
      </c>
      <c r="AG22">
        <v>0</v>
      </c>
      <c r="AH22">
        <v>0</v>
      </c>
      <c r="AI22">
        <v>0</v>
      </c>
      <c r="AJ22">
        <v>0</v>
      </c>
      <c r="AK22">
        <v>0</v>
      </c>
      <c r="AL22">
        <v>0</v>
      </c>
      <c r="AM22">
        <v>0</v>
      </c>
      <c r="AN22">
        <v>0</v>
      </c>
      <c r="AO22">
        <v>0</v>
      </c>
      <c r="AP22">
        <v>0</v>
      </c>
      <c r="AQ22">
        <v>0</v>
      </c>
      <c r="AR22">
        <v>0</v>
      </c>
      <c r="AS22">
        <v>0</v>
      </c>
      <c r="AT22">
        <v>0</v>
      </c>
      <c r="AU22" t="s">
        <v>51</v>
      </c>
      <c r="AV22" t="s">
        <v>325</v>
      </c>
      <c r="AW22" t="s">
        <v>169</v>
      </c>
      <c r="AX22" t="s">
        <v>326</v>
      </c>
      <c r="AY22">
        <v>77019</v>
      </c>
      <c r="AZ22">
        <v>48201410200</v>
      </c>
      <c r="BA22" t="s">
        <v>170</v>
      </c>
      <c r="BB22" t="s">
        <v>171</v>
      </c>
      <c r="BC22">
        <v>161608</v>
      </c>
      <c r="BD22">
        <v>2994</v>
      </c>
      <c r="BE22" t="s">
        <v>327</v>
      </c>
      <c r="BF22" t="s">
        <v>327</v>
      </c>
      <c r="BG22" t="s">
        <v>327</v>
      </c>
    </row>
    <row r="23" spans="1:59" x14ac:dyDescent="0.25">
      <c r="A23">
        <v>81032</v>
      </c>
      <c r="B23">
        <v>16532224</v>
      </c>
      <c r="C23">
        <v>2018</v>
      </c>
      <c r="D23" s="80">
        <v>43301</v>
      </c>
      <c r="E23">
        <v>18</v>
      </c>
      <c r="F23" t="s">
        <v>172</v>
      </c>
      <c r="G23" t="s">
        <v>161</v>
      </c>
      <c r="H23" t="s">
        <v>323</v>
      </c>
      <c r="I23" t="s">
        <v>173</v>
      </c>
      <c r="J23">
        <v>29.7651048</v>
      </c>
      <c r="K23">
        <v>-95.398343080000004</v>
      </c>
      <c r="L23" t="s">
        <v>174</v>
      </c>
      <c r="M23" t="s">
        <v>164</v>
      </c>
      <c r="N23" t="s">
        <v>199</v>
      </c>
      <c r="O23" t="s">
        <v>166</v>
      </c>
      <c r="P23" t="s">
        <v>167</v>
      </c>
      <c r="Q23" t="s">
        <v>86</v>
      </c>
      <c r="R23" t="s">
        <v>338</v>
      </c>
      <c r="S23">
        <v>0</v>
      </c>
      <c r="T23">
        <v>0</v>
      </c>
      <c r="U23">
        <v>0</v>
      </c>
      <c r="V23">
        <v>0</v>
      </c>
      <c r="W23">
        <v>0</v>
      </c>
      <c r="X23">
        <v>3</v>
      </c>
      <c r="Y23">
        <v>0</v>
      </c>
      <c r="Z23">
        <v>0</v>
      </c>
      <c r="AA23">
        <v>0</v>
      </c>
      <c r="AB23">
        <v>0</v>
      </c>
      <c r="AC23">
        <v>0</v>
      </c>
      <c r="AD23">
        <v>3</v>
      </c>
      <c r="AE23">
        <v>0</v>
      </c>
      <c r="AF23">
        <v>0</v>
      </c>
      <c r="AG23">
        <v>0</v>
      </c>
      <c r="AH23">
        <v>0</v>
      </c>
      <c r="AI23">
        <v>0</v>
      </c>
      <c r="AJ23">
        <v>0</v>
      </c>
      <c r="AK23">
        <v>0</v>
      </c>
      <c r="AL23">
        <v>0</v>
      </c>
      <c r="AM23">
        <v>0</v>
      </c>
      <c r="AN23">
        <v>0</v>
      </c>
      <c r="AO23">
        <v>0</v>
      </c>
      <c r="AP23">
        <v>0</v>
      </c>
      <c r="AQ23">
        <v>0</v>
      </c>
      <c r="AR23">
        <v>0</v>
      </c>
      <c r="AS23">
        <v>0</v>
      </c>
      <c r="AT23">
        <v>0</v>
      </c>
      <c r="AU23" t="s">
        <v>51</v>
      </c>
      <c r="AV23" t="s">
        <v>325</v>
      </c>
      <c r="AW23" t="s">
        <v>169</v>
      </c>
      <c r="AX23" t="s">
        <v>326</v>
      </c>
      <c r="AY23">
        <v>77007</v>
      </c>
      <c r="AZ23">
        <v>48201510700</v>
      </c>
      <c r="BA23" t="s">
        <v>170</v>
      </c>
      <c r="BB23" t="s">
        <v>171</v>
      </c>
      <c r="BC23">
        <v>162048</v>
      </c>
      <c r="BD23">
        <v>2994</v>
      </c>
      <c r="BE23" t="s">
        <v>327</v>
      </c>
      <c r="BF23" t="s">
        <v>327</v>
      </c>
      <c r="BG23" t="s">
        <v>327</v>
      </c>
    </row>
    <row r="24" spans="1:59" x14ac:dyDescent="0.25">
      <c r="A24">
        <v>88907</v>
      </c>
      <c r="B24">
        <v>16565482</v>
      </c>
      <c r="C24">
        <v>2018</v>
      </c>
      <c r="D24" s="80">
        <v>43295</v>
      </c>
      <c r="E24">
        <v>2</v>
      </c>
      <c r="F24" t="s">
        <v>178</v>
      </c>
      <c r="G24" t="s">
        <v>161</v>
      </c>
      <c r="H24" t="s">
        <v>328</v>
      </c>
      <c r="I24" t="s">
        <v>162</v>
      </c>
      <c r="J24">
        <v>29.7573148</v>
      </c>
      <c r="K24">
        <v>-95.398103079999998</v>
      </c>
      <c r="L24" t="s">
        <v>174</v>
      </c>
      <c r="M24" t="s">
        <v>346</v>
      </c>
      <c r="N24" t="s">
        <v>165</v>
      </c>
      <c r="O24" t="s">
        <v>166</v>
      </c>
      <c r="P24" t="s">
        <v>125</v>
      </c>
      <c r="Q24" t="s">
        <v>86</v>
      </c>
      <c r="R24" t="s">
        <v>197</v>
      </c>
      <c r="S24">
        <v>0</v>
      </c>
      <c r="T24">
        <v>0</v>
      </c>
      <c r="U24">
        <v>0</v>
      </c>
      <c r="V24">
        <v>1</v>
      </c>
      <c r="W24">
        <v>1</v>
      </c>
      <c r="X24">
        <v>1</v>
      </c>
      <c r="Y24">
        <v>0</v>
      </c>
      <c r="Z24">
        <v>0</v>
      </c>
      <c r="AA24">
        <v>0</v>
      </c>
      <c r="AB24">
        <v>0</v>
      </c>
      <c r="AC24">
        <v>1</v>
      </c>
      <c r="AD24">
        <v>1</v>
      </c>
      <c r="AE24">
        <v>1</v>
      </c>
      <c r="AF24">
        <v>0</v>
      </c>
      <c r="AG24">
        <v>0</v>
      </c>
      <c r="AH24">
        <v>0</v>
      </c>
      <c r="AI24">
        <v>0</v>
      </c>
      <c r="AJ24">
        <v>0</v>
      </c>
      <c r="AK24">
        <v>0</v>
      </c>
      <c r="AL24">
        <v>0</v>
      </c>
      <c r="AM24">
        <v>0</v>
      </c>
      <c r="AN24">
        <v>0</v>
      </c>
      <c r="AO24">
        <v>0</v>
      </c>
      <c r="AP24">
        <v>0</v>
      </c>
      <c r="AQ24">
        <v>0</v>
      </c>
      <c r="AR24">
        <v>0</v>
      </c>
      <c r="AS24">
        <v>0</v>
      </c>
      <c r="AT24">
        <v>0</v>
      </c>
      <c r="AU24" t="s">
        <v>51</v>
      </c>
      <c r="AV24" t="s">
        <v>325</v>
      </c>
      <c r="AW24" t="s">
        <v>169</v>
      </c>
      <c r="AX24" t="s">
        <v>326</v>
      </c>
      <c r="AY24">
        <v>77019</v>
      </c>
      <c r="AZ24">
        <v>48201410200</v>
      </c>
      <c r="BA24" t="s">
        <v>170</v>
      </c>
      <c r="BB24" t="s">
        <v>171</v>
      </c>
      <c r="BC24">
        <v>161608</v>
      </c>
      <c r="BD24">
        <v>2994</v>
      </c>
      <c r="BE24" t="s">
        <v>327</v>
      </c>
      <c r="BF24" t="s">
        <v>327</v>
      </c>
      <c r="BG24" t="s">
        <v>327</v>
      </c>
    </row>
    <row r="25" spans="1:59" x14ac:dyDescent="0.25">
      <c r="A25">
        <v>98472</v>
      </c>
      <c r="B25">
        <v>16609472</v>
      </c>
      <c r="C25">
        <v>2018</v>
      </c>
      <c r="D25" s="80">
        <v>43344</v>
      </c>
      <c r="E25">
        <v>17</v>
      </c>
      <c r="F25" t="s">
        <v>178</v>
      </c>
      <c r="G25" t="s">
        <v>161</v>
      </c>
      <c r="H25" t="s">
        <v>341</v>
      </c>
      <c r="I25" t="s">
        <v>162</v>
      </c>
      <c r="J25">
        <v>29.763988730000001</v>
      </c>
      <c r="K25">
        <v>-95.398654059999998</v>
      </c>
      <c r="L25" t="s">
        <v>174</v>
      </c>
      <c r="M25" t="s">
        <v>164</v>
      </c>
      <c r="N25" t="s">
        <v>189</v>
      </c>
      <c r="O25" t="s">
        <v>166</v>
      </c>
      <c r="P25" t="s">
        <v>167</v>
      </c>
      <c r="Q25" t="s">
        <v>86</v>
      </c>
      <c r="R25" t="s">
        <v>182</v>
      </c>
      <c r="S25">
        <v>0</v>
      </c>
      <c r="T25">
        <v>0</v>
      </c>
      <c r="U25">
        <v>0</v>
      </c>
      <c r="V25">
        <v>0</v>
      </c>
      <c r="W25">
        <v>0</v>
      </c>
      <c r="X25">
        <v>1</v>
      </c>
      <c r="Y25">
        <v>1</v>
      </c>
      <c r="Z25">
        <v>0</v>
      </c>
      <c r="AA25">
        <v>0</v>
      </c>
      <c r="AB25">
        <v>0</v>
      </c>
      <c r="AC25">
        <v>0</v>
      </c>
      <c r="AD25">
        <v>1</v>
      </c>
      <c r="AE25">
        <v>0</v>
      </c>
      <c r="AF25">
        <v>1</v>
      </c>
      <c r="AG25">
        <v>0</v>
      </c>
      <c r="AH25">
        <v>0</v>
      </c>
      <c r="AI25">
        <v>0</v>
      </c>
      <c r="AJ25">
        <v>0</v>
      </c>
      <c r="AK25">
        <v>0</v>
      </c>
      <c r="AL25">
        <v>0</v>
      </c>
      <c r="AM25">
        <v>0</v>
      </c>
      <c r="AN25">
        <v>0</v>
      </c>
      <c r="AO25">
        <v>0</v>
      </c>
      <c r="AP25">
        <v>0</v>
      </c>
      <c r="AQ25">
        <v>0</v>
      </c>
      <c r="AR25">
        <v>0</v>
      </c>
      <c r="AS25">
        <v>0</v>
      </c>
      <c r="AT25">
        <v>0</v>
      </c>
      <c r="AU25" t="s">
        <v>51</v>
      </c>
      <c r="AV25" t="s">
        <v>325</v>
      </c>
      <c r="AW25" t="s">
        <v>169</v>
      </c>
      <c r="AX25" t="s">
        <v>332</v>
      </c>
      <c r="AY25">
        <v>77007</v>
      </c>
      <c r="AZ25">
        <v>48201510200</v>
      </c>
      <c r="BA25" t="s">
        <v>170</v>
      </c>
      <c r="BB25" t="s">
        <v>171</v>
      </c>
      <c r="BC25">
        <v>56668</v>
      </c>
      <c r="BD25">
        <v>2994</v>
      </c>
      <c r="BE25" t="s">
        <v>327</v>
      </c>
      <c r="BF25" t="s">
        <v>327</v>
      </c>
      <c r="BG25" t="s">
        <v>327</v>
      </c>
    </row>
    <row r="26" spans="1:59" x14ac:dyDescent="0.25">
      <c r="A26">
        <v>99727</v>
      </c>
      <c r="B26">
        <v>16616084</v>
      </c>
      <c r="C26">
        <v>2018</v>
      </c>
      <c r="D26" s="80">
        <v>43348</v>
      </c>
      <c r="E26">
        <v>11</v>
      </c>
      <c r="F26" t="s">
        <v>198</v>
      </c>
      <c r="G26" t="s">
        <v>161</v>
      </c>
      <c r="H26" t="s">
        <v>323</v>
      </c>
      <c r="I26" t="s">
        <v>179</v>
      </c>
      <c r="J26">
        <v>29.7573148</v>
      </c>
      <c r="K26">
        <v>-95.398103079999998</v>
      </c>
      <c r="L26" t="s">
        <v>163</v>
      </c>
      <c r="M26" t="s">
        <v>164</v>
      </c>
      <c r="N26" t="s">
        <v>165</v>
      </c>
      <c r="O26" t="s">
        <v>166</v>
      </c>
      <c r="P26" t="s">
        <v>175</v>
      </c>
      <c r="Q26" t="s">
        <v>87</v>
      </c>
      <c r="R26" t="s">
        <v>176</v>
      </c>
      <c r="S26">
        <v>0</v>
      </c>
      <c r="T26">
        <v>0</v>
      </c>
      <c r="U26">
        <v>1</v>
      </c>
      <c r="V26">
        <v>0</v>
      </c>
      <c r="W26">
        <v>1</v>
      </c>
      <c r="X26">
        <v>1</v>
      </c>
      <c r="Y26">
        <v>0</v>
      </c>
      <c r="Z26">
        <v>0</v>
      </c>
      <c r="AA26">
        <v>0</v>
      </c>
      <c r="AB26">
        <v>1</v>
      </c>
      <c r="AC26">
        <v>0</v>
      </c>
      <c r="AD26">
        <v>1</v>
      </c>
      <c r="AE26">
        <v>1</v>
      </c>
      <c r="AF26">
        <v>0</v>
      </c>
      <c r="AG26">
        <v>0</v>
      </c>
      <c r="AH26">
        <v>0</v>
      </c>
      <c r="AI26">
        <v>0</v>
      </c>
      <c r="AJ26">
        <v>0</v>
      </c>
      <c r="AK26">
        <v>0</v>
      </c>
      <c r="AL26">
        <v>0</v>
      </c>
      <c r="AM26">
        <v>0</v>
      </c>
      <c r="AN26">
        <v>0</v>
      </c>
      <c r="AO26">
        <v>0</v>
      </c>
      <c r="AP26">
        <v>0</v>
      </c>
      <c r="AQ26">
        <v>0</v>
      </c>
      <c r="AR26">
        <v>0</v>
      </c>
      <c r="AS26">
        <v>0</v>
      </c>
      <c r="AT26">
        <v>0</v>
      </c>
      <c r="AU26" t="s">
        <v>51</v>
      </c>
      <c r="AV26" t="s">
        <v>325</v>
      </c>
      <c r="AW26" t="s">
        <v>169</v>
      </c>
      <c r="AX26" t="s">
        <v>326</v>
      </c>
      <c r="AY26">
        <v>77019</v>
      </c>
      <c r="AZ26">
        <v>48201410200</v>
      </c>
      <c r="BA26" t="s">
        <v>170</v>
      </c>
      <c r="BB26" t="s">
        <v>171</v>
      </c>
      <c r="BC26">
        <v>161608</v>
      </c>
      <c r="BD26">
        <v>2994</v>
      </c>
      <c r="BE26" t="s">
        <v>327</v>
      </c>
      <c r="BF26" t="s">
        <v>327</v>
      </c>
      <c r="BG26" t="s">
        <v>327</v>
      </c>
    </row>
    <row r="27" spans="1:59" x14ac:dyDescent="0.25">
      <c r="A27">
        <v>103549</v>
      </c>
      <c r="B27">
        <v>16636053</v>
      </c>
      <c r="C27">
        <v>2018</v>
      </c>
      <c r="D27" s="80">
        <v>43363</v>
      </c>
      <c r="E27">
        <v>17</v>
      </c>
      <c r="F27" t="s">
        <v>160</v>
      </c>
      <c r="G27" t="s">
        <v>161</v>
      </c>
      <c r="H27" t="s">
        <v>334</v>
      </c>
      <c r="I27" t="s">
        <v>188</v>
      </c>
      <c r="J27">
        <v>29.765798749999998</v>
      </c>
      <c r="K27">
        <v>-95.397820580000001</v>
      </c>
      <c r="L27" t="s">
        <v>174</v>
      </c>
      <c r="M27" t="s">
        <v>164</v>
      </c>
      <c r="N27" t="s">
        <v>343</v>
      </c>
      <c r="O27" t="s">
        <v>166</v>
      </c>
      <c r="P27" t="s">
        <v>125</v>
      </c>
      <c r="Q27" t="s">
        <v>90</v>
      </c>
      <c r="R27" t="s">
        <v>182</v>
      </c>
      <c r="S27">
        <v>0</v>
      </c>
      <c r="T27">
        <v>0</v>
      </c>
      <c r="U27">
        <v>0</v>
      </c>
      <c r="V27">
        <v>1</v>
      </c>
      <c r="W27">
        <v>1</v>
      </c>
      <c r="X27">
        <v>2</v>
      </c>
      <c r="Y27">
        <v>0</v>
      </c>
      <c r="Z27">
        <v>0</v>
      </c>
      <c r="AA27">
        <v>0</v>
      </c>
      <c r="AB27">
        <v>0</v>
      </c>
      <c r="AC27">
        <v>1</v>
      </c>
      <c r="AD27">
        <v>2</v>
      </c>
      <c r="AE27">
        <v>1</v>
      </c>
      <c r="AF27">
        <v>0</v>
      </c>
      <c r="AG27">
        <v>0</v>
      </c>
      <c r="AH27">
        <v>0</v>
      </c>
      <c r="AI27">
        <v>0</v>
      </c>
      <c r="AJ27">
        <v>0</v>
      </c>
      <c r="AK27">
        <v>0</v>
      </c>
      <c r="AL27">
        <v>0</v>
      </c>
      <c r="AM27">
        <v>0</v>
      </c>
      <c r="AN27">
        <v>0</v>
      </c>
      <c r="AO27">
        <v>0</v>
      </c>
      <c r="AP27">
        <v>0</v>
      </c>
      <c r="AQ27">
        <v>0</v>
      </c>
      <c r="AR27">
        <v>0</v>
      </c>
      <c r="AS27">
        <v>0</v>
      </c>
      <c r="AT27">
        <v>0</v>
      </c>
      <c r="AU27" t="s">
        <v>51</v>
      </c>
      <c r="AV27" t="s">
        <v>325</v>
      </c>
      <c r="AW27" t="s">
        <v>169</v>
      </c>
      <c r="AX27" t="s">
        <v>332</v>
      </c>
      <c r="AY27">
        <v>77007</v>
      </c>
      <c r="AZ27">
        <v>48201510200</v>
      </c>
      <c r="BA27" t="s">
        <v>170</v>
      </c>
      <c r="BB27" t="s">
        <v>171</v>
      </c>
      <c r="BC27">
        <v>162048</v>
      </c>
      <c r="BD27">
        <v>2994</v>
      </c>
      <c r="BE27" t="s">
        <v>327</v>
      </c>
      <c r="BF27" t="s">
        <v>327</v>
      </c>
      <c r="BG27" t="s">
        <v>327</v>
      </c>
    </row>
    <row r="28" spans="1:59" x14ac:dyDescent="0.25">
      <c r="A28">
        <v>105949</v>
      </c>
      <c r="B28">
        <v>16646835</v>
      </c>
      <c r="C28">
        <v>2018</v>
      </c>
      <c r="D28" s="80">
        <v>43369</v>
      </c>
      <c r="E28">
        <v>19</v>
      </c>
      <c r="F28" t="s">
        <v>198</v>
      </c>
      <c r="G28" t="s">
        <v>161</v>
      </c>
      <c r="H28" t="s">
        <v>323</v>
      </c>
      <c r="I28" t="s">
        <v>347</v>
      </c>
      <c r="J28">
        <v>29.76545256</v>
      </c>
      <c r="K28">
        <v>-95.398265469999998</v>
      </c>
      <c r="L28" t="s">
        <v>163</v>
      </c>
      <c r="M28" t="s">
        <v>192</v>
      </c>
      <c r="N28" t="s">
        <v>199</v>
      </c>
      <c r="O28" t="s">
        <v>200</v>
      </c>
      <c r="P28" t="s">
        <v>167</v>
      </c>
      <c r="Q28" t="s">
        <v>86</v>
      </c>
      <c r="R28" t="s">
        <v>182</v>
      </c>
      <c r="S28">
        <v>0</v>
      </c>
      <c r="T28">
        <v>0</v>
      </c>
      <c r="U28">
        <v>0</v>
      </c>
      <c r="V28">
        <v>0</v>
      </c>
      <c r="W28">
        <v>0</v>
      </c>
      <c r="X28">
        <v>1</v>
      </c>
      <c r="Y28">
        <v>0</v>
      </c>
      <c r="Z28">
        <v>0</v>
      </c>
      <c r="AA28">
        <v>0</v>
      </c>
      <c r="AB28">
        <v>0</v>
      </c>
      <c r="AC28">
        <v>0</v>
      </c>
      <c r="AD28">
        <v>1</v>
      </c>
      <c r="AE28">
        <v>0</v>
      </c>
      <c r="AF28">
        <v>0</v>
      </c>
      <c r="AG28">
        <v>0</v>
      </c>
      <c r="AH28">
        <v>0</v>
      </c>
      <c r="AI28">
        <v>0</v>
      </c>
      <c r="AJ28">
        <v>0</v>
      </c>
      <c r="AK28">
        <v>0</v>
      </c>
      <c r="AL28">
        <v>0</v>
      </c>
      <c r="AM28">
        <v>0</v>
      </c>
      <c r="AN28">
        <v>0</v>
      </c>
      <c r="AO28">
        <v>0</v>
      </c>
      <c r="AP28">
        <v>0</v>
      </c>
      <c r="AQ28">
        <v>0</v>
      </c>
      <c r="AR28">
        <v>0</v>
      </c>
      <c r="AS28">
        <v>0</v>
      </c>
      <c r="AT28">
        <v>0</v>
      </c>
      <c r="AU28" t="s">
        <v>51</v>
      </c>
      <c r="AV28" t="s">
        <v>325</v>
      </c>
      <c r="AW28" t="s">
        <v>169</v>
      </c>
      <c r="AX28" t="s">
        <v>326</v>
      </c>
      <c r="AY28">
        <v>77007</v>
      </c>
      <c r="AZ28">
        <v>48201510700</v>
      </c>
      <c r="BA28" t="s">
        <v>170</v>
      </c>
      <c r="BB28" t="s">
        <v>171</v>
      </c>
      <c r="BC28">
        <v>162048</v>
      </c>
      <c r="BD28">
        <v>2994</v>
      </c>
      <c r="BE28" t="s">
        <v>327</v>
      </c>
      <c r="BF28" t="s">
        <v>327</v>
      </c>
      <c r="BG28" t="s">
        <v>327</v>
      </c>
    </row>
    <row r="29" spans="1:59" x14ac:dyDescent="0.25">
      <c r="A29">
        <v>108606</v>
      </c>
      <c r="B29">
        <v>16657913</v>
      </c>
      <c r="C29">
        <v>2018</v>
      </c>
      <c r="D29" s="80">
        <v>43358</v>
      </c>
      <c r="E29">
        <v>11</v>
      </c>
      <c r="F29" t="s">
        <v>178</v>
      </c>
      <c r="G29" t="s">
        <v>161</v>
      </c>
      <c r="H29" t="s">
        <v>323</v>
      </c>
      <c r="I29" t="s">
        <v>179</v>
      </c>
      <c r="J29">
        <v>29.761134800000001</v>
      </c>
      <c r="K29">
        <v>-95.39815308</v>
      </c>
      <c r="L29" t="s">
        <v>174</v>
      </c>
      <c r="M29" t="s">
        <v>164</v>
      </c>
      <c r="N29" t="s">
        <v>165</v>
      </c>
      <c r="O29" t="s">
        <v>166</v>
      </c>
      <c r="P29" t="s">
        <v>167</v>
      </c>
      <c r="Q29" t="s">
        <v>87</v>
      </c>
      <c r="R29" t="s">
        <v>176</v>
      </c>
      <c r="S29">
        <v>0</v>
      </c>
      <c r="T29">
        <v>0</v>
      </c>
      <c r="U29">
        <v>0</v>
      </c>
      <c r="V29">
        <v>0</v>
      </c>
      <c r="W29">
        <v>0</v>
      </c>
      <c r="X29">
        <v>5</v>
      </c>
      <c r="Y29">
        <v>0</v>
      </c>
      <c r="Z29">
        <v>0</v>
      </c>
      <c r="AA29">
        <v>0</v>
      </c>
      <c r="AB29">
        <v>0</v>
      </c>
      <c r="AC29">
        <v>0</v>
      </c>
      <c r="AD29">
        <v>5</v>
      </c>
      <c r="AE29">
        <v>0</v>
      </c>
      <c r="AF29">
        <v>0</v>
      </c>
      <c r="AG29">
        <v>0</v>
      </c>
      <c r="AH29">
        <v>0</v>
      </c>
      <c r="AI29">
        <v>0</v>
      </c>
      <c r="AJ29">
        <v>0</v>
      </c>
      <c r="AK29">
        <v>0</v>
      </c>
      <c r="AL29">
        <v>0</v>
      </c>
      <c r="AM29">
        <v>0</v>
      </c>
      <c r="AN29">
        <v>0</v>
      </c>
      <c r="AO29">
        <v>0</v>
      </c>
      <c r="AP29">
        <v>0</v>
      </c>
      <c r="AQ29">
        <v>0</v>
      </c>
      <c r="AR29">
        <v>0</v>
      </c>
      <c r="AS29">
        <v>0</v>
      </c>
      <c r="AT29">
        <v>0</v>
      </c>
      <c r="AU29" t="s">
        <v>51</v>
      </c>
      <c r="AV29" t="s">
        <v>325</v>
      </c>
      <c r="AW29" t="s">
        <v>169</v>
      </c>
      <c r="AX29" t="s">
        <v>326</v>
      </c>
      <c r="AY29">
        <v>77019</v>
      </c>
      <c r="AZ29">
        <v>48201410200</v>
      </c>
      <c r="BA29" t="s">
        <v>170</v>
      </c>
      <c r="BB29" t="s">
        <v>171</v>
      </c>
      <c r="BC29">
        <v>161828</v>
      </c>
      <c r="BD29">
        <v>2994</v>
      </c>
      <c r="BE29" t="s">
        <v>327</v>
      </c>
      <c r="BF29" t="s">
        <v>327</v>
      </c>
      <c r="BG29" t="s">
        <v>327</v>
      </c>
    </row>
    <row r="30" spans="1:59" x14ac:dyDescent="0.25">
      <c r="A30">
        <v>109525</v>
      </c>
      <c r="B30">
        <v>16661338</v>
      </c>
      <c r="C30">
        <v>2018</v>
      </c>
      <c r="D30" s="80">
        <v>43370</v>
      </c>
      <c r="E30">
        <v>21</v>
      </c>
      <c r="F30" t="s">
        <v>160</v>
      </c>
      <c r="G30" t="s">
        <v>161</v>
      </c>
      <c r="H30" t="s">
        <v>334</v>
      </c>
      <c r="I30" t="s">
        <v>184</v>
      </c>
      <c r="J30">
        <v>29.766524799999999</v>
      </c>
      <c r="K30">
        <v>-95.397383079999997</v>
      </c>
      <c r="L30" t="s">
        <v>174</v>
      </c>
      <c r="M30" t="s">
        <v>192</v>
      </c>
      <c r="N30" t="s">
        <v>185</v>
      </c>
      <c r="O30" t="s">
        <v>166</v>
      </c>
      <c r="P30" t="s">
        <v>167</v>
      </c>
      <c r="Q30" t="s">
        <v>87</v>
      </c>
      <c r="R30" t="s">
        <v>186</v>
      </c>
      <c r="S30">
        <v>0</v>
      </c>
      <c r="T30">
        <v>0</v>
      </c>
      <c r="U30">
        <v>0</v>
      </c>
      <c r="V30">
        <v>0</v>
      </c>
      <c r="W30">
        <v>0</v>
      </c>
      <c r="X30">
        <v>2</v>
      </c>
      <c r="Y30">
        <v>0</v>
      </c>
      <c r="Z30">
        <v>0</v>
      </c>
      <c r="AA30">
        <v>0</v>
      </c>
      <c r="AB30">
        <v>0</v>
      </c>
      <c r="AC30">
        <v>0</v>
      </c>
      <c r="AD30">
        <v>2</v>
      </c>
      <c r="AE30">
        <v>0</v>
      </c>
      <c r="AF30">
        <v>0</v>
      </c>
      <c r="AG30">
        <v>0</v>
      </c>
      <c r="AH30">
        <v>0</v>
      </c>
      <c r="AI30">
        <v>0</v>
      </c>
      <c r="AJ30">
        <v>0</v>
      </c>
      <c r="AK30">
        <v>0</v>
      </c>
      <c r="AL30">
        <v>0</v>
      </c>
      <c r="AM30">
        <v>0</v>
      </c>
      <c r="AN30">
        <v>0</v>
      </c>
      <c r="AO30">
        <v>0</v>
      </c>
      <c r="AP30">
        <v>0</v>
      </c>
      <c r="AQ30">
        <v>0</v>
      </c>
      <c r="AR30">
        <v>0</v>
      </c>
      <c r="AS30">
        <v>0</v>
      </c>
      <c r="AT30">
        <v>0</v>
      </c>
      <c r="AU30" t="s">
        <v>51</v>
      </c>
      <c r="AV30" t="s">
        <v>325</v>
      </c>
      <c r="AW30" t="s">
        <v>169</v>
      </c>
      <c r="AX30" t="s">
        <v>332</v>
      </c>
      <c r="AY30">
        <v>77007</v>
      </c>
      <c r="AZ30">
        <v>48201510200</v>
      </c>
      <c r="BA30" t="s">
        <v>170</v>
      </c>
      <c r="BB30" t="s">
        <v>171</v>
      </c>
      <c r="BC30">
        <v>162048</v>
      </c>
      <c r="BD30">
        <v>2994</v>
      </c>
      <c r="BE30" t="s">
        <v>327</v>
      </c>
      <c r="BF30" t="s">
        <v>327</v>
      </c>
      <c r="BG30" t="s">
        <v>327</v>
      </c>
    </row>
    <row r="31" spans="1:59" x14ac:dyDescent="0.25">
      <c r="A31">
        <v>109673</v>
      </c>
      <c r="B31">
        <v>16662444</v>
      </c>
      <c r="C31">
        <v>2018</v>
      </c>
      <c r="D31" s="80">
        <v>43376</v>
      </c>
      <c r="E31">
        <v>11</v>
      </c>
      <c r="F31" t="s">
        <v>198</v>
      </c>
      <c r="G31" t="s">
        <v>161</v>
      </c>
      <c r="H31" t="s">
        <v>334</v>
      </c>
      <c r="I31" t="s">
        <v>188</v>
      </c>
      <c r="J31">
        <v>29.769544799999998</v>
      </c>
      <c r="K31">
        <v>-95.397293079999997</v>
      </c>
      <c r="L31" t="s">
        <v>174</v>
      </c>
      <c r="M31" t="s">
        <v>164</v>
      </c>
      <c r="N31" t="s">
        <v>189</v>
      </c>
      <c r="O31" t="s">
        <v>166</v>
      </c>
      <c r="P31" t="s">
        <v>125</v>
      </c>
      <c r="Q31" t="s">
        <v>90</v>
      </c>
      <c r="R31" t="s">
        <v>182</v>
      </c>
      <c r="S31">
        <v>0</v>
      </c>
      <c r="T31">
        <v>0</v>
      </c>
      <c r="U31">
        <v>0</v>
      </c>
      <c r="V31">
        <v>1</v>
      </c>
      <c r="W31">
        <v>1</v>
      </c>
      <c r="X31">
        <v>0</v>
      </c>
      <c r="Y31">
        <v>1</v>
      </c>
      <c r="Z31">
        <v>0</v>
      </c>
      <c r="AA31">
        <v>0</v>
      </c>
      <c r="AB31">
        <v>0</v>
      </c>
      <c r="AC31">
        <v>1</v>
      </c>
      <c r="AD31">
        <v>0</v>
      </c>
      <c r="AE31">
        <v>1</v>
      </c>
      <c r="AF31">
        <v>1</v>
      </c>
      <c r="AG31">
        <v>0</v>
      </c>
      <c r="AH31">
        <v>0</v>
      </c>
      <c r="AI31">
        <v>0</v>
      </c>
      <c r="AJ31">
        <v>0</v>
      </c>
      <c r="AK31">
        <v>0</v>
      </c>
      <c r="AL31">
        <v>0</v>
      </c>
      <c r="AM31">
        <v>0</v>
      </c>
      <c r="AN31">
        <v>0</v>
      </c>
      <c r="AO31">
        <v>0</v>
      </c>
      <c r="AP31">
        <v>0</v>
      </c>
      <c r="AQ31">
        <v>0</v>
      </c>
      <c r="AR31">
        <v>0</v>
      </c>
      <c r="AS31">
        <v>0</v>
      </c>
      <c r="AT31">
        <v>0</v>
      </c>
      <c r="AU31" t="s">
        <v>51</v>
      </c>
      <c r="AV31" t="s">
        <v>325</v>
      </c>
      <c r="AW31" t="s">
        <v>169</v>
      </c>
      <c r="AX31" t="s">
        <v>332</v>
      </c>
      <c r="AY31">
        <v>77007</v>
      </c>
      <c r="AZ31">
        <v>48201510700</v>
      </c>
      <c r="BA31" t="s">
        <v>170</v>
      </c>
      <c r="BB31" t="s">
        <v>171</v>
      </c>
      <c r="BC31">
        <v>162048</v>
      </c>
      <c r="BD31">
        <v>2994</v>
      </c>
      <c r="BE31" t="s">
        <v>327</v>
      </c>
      <c r="BF31" t="s">
        <v>327</v>
      </c>
      <c r="BG31" t="s">
        <v>327</v>
      </c>
    </row>
    <row r="32" spans="1:59" x14ac:dyDescent="0.25">
      <c r="A32">
        <v>112431</v>
      </c>
      <c r="B32">
        <v>16676708</v>
      </c>
      <c r="C32">
        <v>2018</v>
      </c>
      <c r="D32" s="80">
        <v>43370</v>
      </c>
      <c r="E32">
        <v>0</v>
      </c>
      <c r="F32" t="s">
        <v>160</v>
      </c>
      <c r="G32" t="s">
        <v>161</v>
      </c>
      <c r="H32" t="s">
        <v>331</v>
      </c>
      <c r="I32" t="s">
        <v>184</v>
      </c>
      <c r="J32">
        <v>29.769544799999998</v>
      </c>
      <c r="K32">
        <v>-95.397293079999997</v>
      </c>
      <c r="L32" t="s">
        <v>163</v>
      </c>
      <c r="M32" t="s">
        <v>192</v>
      </c>
      <c r="N32" t="s">
        <v>165</v>
      </c>
      <c r="O32" t="s">
        <v>166</v>
      </c>
      <c r="P32" t="s">
        <v>125</v>
      </c>
      <c r="Q32" t="s">
        <v>87</v>
      </c>
      <c r="R32" t="s">
        <v>168</v>
      </c>
      <c r="S32">
        <v>0</v>
      </c>
      <c r="T32">
        <v>0</v>
      </c>
      <c r="U32">
        <v>0</v>
      </c>
      <c r="V32">
        <v>1</v>
      </c>
      <c r="W32">
        <v>1</v>
      </c>
      <c r="X32">
        <v>3</v>
      </c>
      <c r="Y32">
        <v>0</v>
      </c>
      <c r="Z32">
        <v>0</v>
      </c>
      <c r="AA32">
        <v>0</v>
      </c>
      <c r="AB32">
        <v>0</v>
      </c>
      <c r="AC32">
        <v>1</v>
      </c>
      <c r="AD32">
        <v>3</v>
      </c>
      <c r="AE32">
        <v>1</v>
      </c>
      <c r="AF32">
        <v>0</v>
      </c>
      <c r="AG32">
        <v>0</v>
      </c>
      <c r="AH32">
        <v>0</v>
      </c>
      <c r="AI32">
        <v>0</v>
      </c>
      <c r="AJ32">
        <v>0</v>
      </c>
      <c r="AK32">
        <v>0</v>
      </c>
      <c r="AL32">
        <v>0</v>
      </c>
      <c r="AM32">
        <v>0</v>
      </c>
      <c r="AN32">
        <v>0</v>
      </c>
      <c r="AO32">
        <v>0</v>
      </c>
      <c r="AP32">
        <v>0</v>
      </c>
      <c r="AQ32">
        <v>0</v>
      </c>
      <c r="AR32">
        <v>0</v>
      </c>
      <c r="AS32">
        <v>0</v>
      </c>
      <c r="AT32">
        <v>0</v>
      </c>
      <c r="AU32" t="s">
        <v>51</v>
      </c>
      <c r="AV32" t="s">
        <v>325</v>
      </c>
      <c r="AW32" t="s">
        <v>169</v>
      </c>
      <c r="AX32" t="s">
        <v>332</v>
      </c>
      <c r="AY32">
        <v>77007</v>
      </c>
      <c r="AZ32">
        <v>48201510700</v>
      </c>
      <c r="BA32" t="s">
        <v>170</v>
      </c>
      <c r="BB32" t="s">
        <v>171</v>
      </c>
      <c r="BC32">
        <v>162048</v>
      </c>
      <c r="BD32">
        <v>2994</v>
      </c>
      <c r="BE32" t="s">
        <v>327</v>
      </c>
      <c r="BF32" t="s">
        <v>327</v>
      </c>
      <c r="BG32" t="s">
        <v>327</v>
      </c>
    </row>
    <row r="33" spans="1:59" x14ac:dyDescent="0.25">
      <c r="A33">
        <v>113660</v>
      </c>
      <c r="B33">
        <v>16682632</v>
      </c>
      <c r="C33">
        <v>2018</v>
      </c>
      <c r="D33" s="80">
        <v>43386</v>
      </c>
      <c r="E33">
        <v>21</v>
      </c>
      <c r="F33" t="s">
        <v>178</v>
      </c>
      <c r="G33" t="s">
        <v>161</v>
      </c>
      <c r="H33" t="s">
        <v>328</v>
      </c>
      <c r="I33" t="s">
        <v>179</v>
      </c>
      <c r="J33">
        <v>29.7573148</v>
      </c>
      <c r="K33">
        <v>-95.398103079999998</v>
      </c>
      <c r="L33" t="s">
        <v>174</v>
      </c>
      <c r="M33" t="s">
        <v>192</v>
      </c>
      <c r="N33" t="s">
        <v>348</v>
      </c>
      <c r="O33" t="s">
        <v>349</v>
      </c>
      <c r="P33" t="s">
        <v>125</v>
      </c>
      <c r="Q33" t="s">
        <v>87</v>
      </c>
      <c r="R33" t="s">
        <v>350</v>
      </c>
      <c r="S33">
        <v>0</v>
      </c>
      <c r="T33">
        <v>0</v>
      </c>
      <c r="U33">
        <v>0</v>
      </c>
      <c r="V33">
        <v>1</v>
      </c>
      <c r="W33">
        <v>1</v>
      </c>
      <c r="X33">
        <v>0</v>
      </c>
      <c r="Y33">
        <v>1</v>
      </c>
      <c r="Z33">
        <v>0</v>
      </c>
      <c r="AA33">
        <v>0</v>
      </c>
      <c r="AB33">
        <v>0</v>
      </c>
      <c r="AC33">
        <v>0</v>
      </c>
      <c r="AD33">
        <v>0</v>
      </c>
      <c r="AE33">
        <v>0</v>
      </c>
      <c r="AF33">
        <v>1</v>
      </c>
      <c r="AG33">
        <v>0</v>
      </c>
      <c r="AH33">
        <v>0</v>
      </c>
      <c r="AI33">
        <v>0</v>
      </c>
      <c r="AJ33">
        <v>1</v>
      </c>
      <c r="AK33">
        <v>0</v>
      </c>
      <c r="AL33">
        <v>1</v>
      </c>
      <c r="AM33">
        <v>0</v>
      </c>
      <c r="AN33">
        <v>0</v>
      </c>
      <c r="AO33">
        <v>0</v>
      </c>
      <c r="AP33">
        <v>0</v>
      </c>
      <c r="AQ33">
        <v>0</v>
      </c>
      <c r="AR33">
        <v>0</v>
      </c>
      <c r="AS33">
        <v>0</v>
      </c>
      <c r="AT33">
        <v>0</v>
      </c>
      <c r="AU33" t="s">
        <v>51</v>
      </c>
      <c r="AV33" t="s">
        <v>325</v>
      </c>
      <c r="AW33" t="s">
        <v>169</v>
      </c>
      <c r="AX33" t="s">
        <v>326</v>
      </c>
      <c r="AY33">
        <v>77019</v>
      </c>
      <c r="AZ33">
        <v>48201410200</v>
      </c>
      <c r="BA33" t="s">
        <v>170</v>
      </c>
      <c r="BB33" t="s">
        <v>171</v>
      </c>
      <c r="BC33">
        <v>161608</v>
      </c>
      <c r="BD33">
        <v>2994</v>
      </c>
      <c r="BE33" t="s">
        <v>327</v>
      </c>
      <c r="BF33" t="s">
        <v>327</v>
      </c>
      <c r="BG33" t="s">
        <v>327</v>
      </c>
    </row>
    <row r="34" spans="1:59" x14ac:dyDescent="0.25">
      <c r="A34">
        <v>121457</v>
      </c>
      <c r="B34">
        <v>16715565</v>
      </c>
      <c r="C34">
        <v>2018</v>
      </c>
      <c r="D34" s="80">
        <v>43376</v>
      </c>
      <c r="E34">
        <v>8</v>
      </c>
      <c r="F34" t="s">
        <v>198</v>
      </c>
      <c r="G34" t="s">
        <v>161</v>
      </c>
      <c r="H34" t="s">
        <v>334</v>
      </c>
      <c r="I34" t="s">
        <v>188</v>
      </c>
      <c r="J34">
        <v>29.764042849999999</v>
      </c>
      <c r="K34">
        <v>-95.398889780000005</v>
      </c>
      <c r="L34" t="s">
        <v>174</v>
      </c>
      <c r="M34" t="s">
        <v>164</v>
      </c>
      <c r="N34" t="s">
        <v>189</v>
      </c>
      <c r="O34" t="s">
        <v>166</v>
      </c>
      <c r="P34" t="s">
        <v>167</v>
      </c>
      <c r="Q34" t="s">
        <v>86</v>
      </c>
      <c r="R34" t="s">
        <v>197</v>
      </c>
      <c r="S34">
        <v>0</v>
      </c>
      <c r="T34">
        <v>0</v>
      </c>
      <c r="U34">
        <v>0</v>
      </c>
      <c r="V34">
        <v>0</v>
      </c>
      <c r="W34">
        <v>0</v>
      </c>
      <c r="X34">
        <v>2</v>
      </c>
      <c r="Y34">
        <v>0</v>
      </c>
      <c r="Z34">
        <v>0</v>
      </c>
      <c r="AA34">
        <v>0</v>
      </c>
      <c r="AB34">
        <v>0</v>
      </c>
      <c r="AC34">
        <v>0</v>
      </c>
      <c r="AD34">
        <v>2</v>
      </c>
      <c r="AE34">
        <v>0</v>
      </c>
      <c r="AF34">
        <v>0</v>
      </c>
      <c r="AG34">
        <v>0</v>
      </c>
      <c r="AH34">
        <v>0</v>
      </c>
      <c r="AI34">
        <v>0</v>
      </c>
      <c r="AJ34">
        <v>0</v>
      </c>
      <c r="AK34">
        <v>0</v>
      </c>
      <c r="AL34">
        <v>0</v>
      </c>
      <c r="AM34">
        <v>0</v>
      </c>
      <c r="AN34">
        <v>0</v>
      </c>
      <c r="AO34">
        <v>0</v>
      </c>
      <c r="AP34">
        <v>0</v>
      </c>
      <c r="AQ34">
        <v>0</v>
      </c>
      <c r="AR34">
        <v>0</v>
      </c>
      <c r="AS34">
        <v>0</v>
      </c>
      <c r="AT34">
        <v>0</v>
      </c>
      <c r="AU34" t="s">
        <v>51</v>
      </c>
      <c r="AV34" t="s">
        <v>325</v>
      </c>
      <c r="AW34" t="s">
        <v>169</v>
      </c>
      <c r="AX34" t="s">
        <v>332</v>
      </c>
      <c r="AY34">
        <v>77007</v>
      </c>
      <c r="AZ34">
        <v>48201510200</v>
      </c>
      <c r="BA34" t="s">
        <v>170</v>
      </c>
      <c r="BB34" t="s">
        <v>171</v>
      </c>
      <c r="BC34">
        <v>56668</v>
      </c>
      <c r="BD34">
        <v>2994</v>
      </c>
      <c r="BE34" t="s">
        <v>327</v>
      </c>
      <c r="BF34" t="s">
        <v>327</v>
      </c>
      <c r="BG34" t="s">
        <v>327</v>
      </c>
    </row>
    <row r="35" spans="1:59" x14ac:dyDescent="0.25">
      <c r="A35">
        <v>123403</v>
      </c>
      <c r="B35">
        <v>16724503</v>
      </c>
      <c r="C35">
        <v>2018</v>
      </c>
      <c r="D35" s="80">
        <v>43409</v>
      </c>
      <c r="E35">
        <v>7</v>
      </c>
      <c r="F35" t="s">
        <v>183</v>
      </c>
      <c r="G35" t="s">
        <v>161</v>
      </c>
      <c r="H35" t="s">
        <v>323</v>
      </c>
      <c r="I35" t="s">
        <v>184</v>
      </c>
      <c r="J35">
        <v>29.760860690000001</v>
      </c>
      <c r="K35">
        <v>-95.398150099999995</v>
      </c>
      <c r="L35" t="s">
        <v>174</v>
      </c>
      <c r="M35" t="s">
        <v>164</v>
      </c>
      <c r="N35" t="s">
        <v>189</v>
      </c>
      <c r="O35" t="s">
        <v>166</v>
      </c>
      <c r="P35" t="s">
        <v>125</v>
      </c>
      <c r="Q35" t="s">
        <v>86</v>
      </c>
      <c r="R35" t="s">
        <v>182</v>
      </c>
      <c r="S35">
        <v>0</v>
      </c>
      <c r="T35">
        <v>0</v>
      </c>
      <c r="U35">
        <v>0</v>
      </c>
      <c r="V35">
        <v>1</v>
      </c>
      <c r="W35">
        <v>1</v>
      </c>
      <c r="X35">
        <v>0</v>
      </c>
      <c r="Y35">
        <v>1</v>
      </c>
      <c r="Z35">
        <v>0</v>
      </c>
      <c r="AA35">
        <v>0</v>
      </c>
      <c r="AB35">
        <v>0</v>
      </c>
      <c r="AC35">
        <v>1</v>
      </c>
      <c r="AD35">
        <v>0</v>
      </c>
      <c r="AE35">
        <v>1</v>
      </c>
      <c r="AF35">
        <v>1</v>
      </c>
      <c r="AG35">
        <v>0</v>
      </c>
      <c r="AH35">
        <v>0</v>
      </c>
      <c r="AI35">
        <v>0</v>
      </c>
      <c r="AJ35">
        <v>0</v>
      </c>
      <c r="AK35">
        <v>0</v>
      </c>
      <c r="AL35">
        <v>0</v>
      </c>
      <c r="AM35">
        <v>0</v>
      </c>
      <c r="AN35">
        <v>0</v>
      </c>
      <c r="AO35">
        <v>0</v>
      </c>
      <c r="AP35">
        <v>0</v>
      </c>
      <c r="AQ35">
        <v>0</v>
      </c>
      <c r="AR35">
        <v>0</v>
      </c>
      <c r="AS35">
        <v>0</v>
      </c>
      <c r="AT35">
        <v>0</v>
      </c>
      <c r="AU35" t="s">
        <v>51</v>
      </c>
      <c r="AV35" t="s">
        <v>325</v>
      </c>
      <c r="AW35" t="s">
        <v>169</v>
      </c>
      <c r="AX35" t="s">
        <v>326</v>
      </c>
      <c r="AY35">
        <v>77019</v>
      </c>
      <c r="AZ35">
        <v>48201410200</v>
      </c>
      <c r="BA35" t="s">
        <v>170</v>
      </c>
      <c r="BB35" t="s">
        <v>171</v>
      </c>
      <c r="BC35">
        <v>161828</v>
      </c>
      <c r="BD35">
        <v>2994</v>
      </c>
      <c r="BE35" t="s">
        <v>327</v>
      </c>
      <c r="BF35" t="s">
        <v>327</v>
      </c>
      <c r="BG35" t="s">
        <v>327</v>
      </c>
    </row>
    <row r="36" spans="1:59" x14ac:dyDescent="0.25">
      <c r="A36">
        <v>124649</v>
      </c>
      <c r="B36">
        <v>16730883</v>
      </c>
      <c r="C36">
        <v>2018</v>
      </c>
      <c r="D36" s="80">
        <v>43410</v>
      </c>
      <c r="E36">
        <v>17</v>
      </c>
      <c r="F36" t="s">
        <v>195</v>
      </c>
      <c r="G36" t="s">
        <v>161</v>
      </c>
      <c r="H36" t="s">
        <v>334</v>
      </c>
      <c r="I36" t="s">
        <v>184</v>
      </c>
      <c r="J36">
        <v>29.7680048</v>
      </c>
      <c r="K36">
        <v>-95.397173080000002</v>
      </c>
      <c r="L36" t="s">
        <v>174</v>
      </c>
      <c r="M36" t="s">
        <v>164</v>
      </c>
      <c r="N36" t="s">
        <v>185</v>
      </c>
      <c r="O36" t="s">
        <v>166</v>
      </c>
      <c r="P36" t="s">
        <v>167</v>
      </c>
      <c r="Q36" t="s">
        <v>87</v>
      </c>
      <c r="R36" t="s">
        <v>338</v>
      </c>
      <c r="S36">
        <v>0</v>
      </c>
      <c r="T36">
        <v>0</v>
      </c>
      <c r="U36">
        <v>0</v>
      </c>
      <c r="V36">
        <v>0</v>
      </c>
      <c r="W36">
        <v>0</v>
      </c>
      <c r="X36">
        <v>3</v>
      </c>
      <c r="Y36">
        <v>0</v>
      </c>
      <c r="Z36">
        <v>0</v>
      </c>
      <c r="AA36">
        <v>0</v>
      </c>
      <c r="AB36">
        <v>0</v>
      </c>
      <c r="AC36">
        <v>0</v>
      </c>
      <c r="AD36">
        <v>3</v>
      </c>
      <c r="AE36">
        <v>0</v>
      </c>
      <c r="AF36">
        <v>0</v>
      </c>
      <c r="AG36">
        <v>0</v>
      </c>
      <c r="AH36">
        <v>0</v>
      </c>
      <c r="AI36">
        <v>0</v>
      </c>
      <c r="AJ36">
        <v>0</v>
      </c>
      <c r="AK36">
        <v>0</v>
      </c>
      <c r="AL36">
        <v>0</v>
      </c>
      <c r="AM36">
        <v>0</v>
      </c>
      <c r="AN36">
        <v>0</v>
      </c>
      <c r="AO36">
        <v>0</v>
      </c>
      <c r="AP36">
        <v>0</v>
      </c>
      <c r="AQ36">
        <v>0</v>
      </c>
      <c r="AR36">
        <v>0</v>
      </c>
      <c r="AS36">
        <v>0</v>
      </c>
      <c r="AT36">
        <v>0</v>
      </c>
      <c r="AU36" t="s">
        <v>51</v>
      </c>
      <c r="AV36" t="s">
        <v>325</v>
      </c>
      <c r="AW36" t="s">
        <v>169</v>
      </c>
      <c r="AX36" t="s">
        <v>332</v>
      </c>
      <c r="AY36">
        <v>77007</v>
      </c>
      <c r="AZ36">
        <v>48201510700</v>
      </c>
      <c r="BA36" t="s">
        <v>170</v>
      </c>
      <c r="BB36" t="s">
        <v>171</v>
      </c>
      <c r="BC36">
        <v>162048</v>
      </c>
      <c r="BD36">
        <v>2994</v>
      </c>
      <c r="BE36" t="s">
        <v>327</v>
      </c>
      <c r="BF36" t="s">
        <v>327</v>
      </c>
      <c r="BG36" t="s">
        <v>327</v>
      </c>
    </row>
    <row r="37" spans="1:59" x14ac:dyDescent="0.25">
      <c r="A37">
        <v>124910</v>
      </c>
      <c r="B37">
        <v>16732067</v>
      </c>
      <c r="C37">
        <v>2018</v>
      </c>
      <c r="D37" s="80">
        <v>43402</v>
      </c>
      <c r="E37">
        <v>19</v>
      </c>
      <c r="F37" t="s">
        <v>183</v>
      </c>
      <c r="G37" t="s">
        <v>161</v>
      </c>
      <c r="H37" t="s">
        <v>331</v>
      </c>
      <c r="I37" t="s">
        <v>162</v>
      </c>
      <c r="J37">
        <v>29.76955032</v>
      </c>
      <c r="K37">
        <v>-95.397340020000001</v>
      </c>
      <c r="L37" t="s">
        <v>174</v>
      </c>
      <c r="M37" t="s">
        <v>192</v>
      </c>
      <c r="N37" t="s">
        <v>189</v>
      </c>
      <c r="O37" t="s">
        <v>166</v>
      </c>
      <c r="P37" t="s">
        <v>167</v>
      </c>
      <c r="Q37" t="s">
        <v>86</v>
      </c>
      <c r="R37" t="s">
        <v>336</v>
      </c>
      <c r="S37">
        <v>0</v>
      </c>
      <c r="T37">
        <v>0</v>
      </c>
      <c r="U37">
        <v>0</v>
      </c>
      <c r="V37">
        <v>0</v>
      </c>
      <c r="W37">
        <v>0</v>
      </c>
      <c r="X37">
        <v>1</v>
      </c>
      <c r="Y37">
        <v>1</v>
      </c>
      <c r="Z37">
        <v>0</v>
      </c>
      <c r="AA37">
        <v>0</v>
      </c>
      <c r="AB37">
        <v>0</v>
      </c>
      <c r="AC37">
        <v>0</v>
      </c>
      <c r="AD37">
        <v>1</v>
      </c>
      <c r="AE37">
        <v>0</v>
      </c>
      <c r="AF37">
        <v>1</v>
      </c>
      <c r="AG37">
        <v>0</v>
      </c>
      <c r="AH37">
        <v>0</v>
      </c>
      <c r="AI37">
        <v>0</v>
      </c>
      <c r="AJ37">
        <v>0</v>
      </c>
      <c r="AK37">
        <v>0</v>
      </c>
      <c r="AL37">
        <v>0</v>
      </c>
      <c r="AM37">
        <v>0</v>
      </c>
      <c r="AN37">
        <v>0</v>
      </c>
      <c r="AO37">
        <v>0</v>
      </c>
      <c r="AP37">
        <v>0</v>
      </c>
      <c r="AQ37">
        <v>0</v>
      </c>
      <c r="AR37">
        <v>0</v>
      </c>
      <c r="AS37">
        <v>0</v>
      </c>
      <c r="AT37">
        <v>0</v>
      </c>
      <c r="AU37" t="s">
        <v>51</v>
      </c>
      <c r="AV37" t="s">
        <v>325</v>
      </c>
      <c r="AW37" t="s">
        <v>169</v>
      </c>
      <c r="AX37" t="s">
        <v>332</v>
      </c>
      <c r="AY37">
        <v>77007</v>
      </c>
      <c r="AZ37">
        <v>48201510700</v>
      </c>
      <c r="BA37" t="s">
        <v>170</v>
      </c>
      <c r="BB37" t="s">
        <v>171</v>
      </c>
      <c r="BC37">
        <v>162048</v>
      </c>
      <c r="BD37">
        <v>2994</v>
      </c>
      <c r="BE37" t="s">
        <v>327</v>
      </c>
      <c r="BF37" t="s">
        <v>327</v>
      </c>
      <c r="BG37" t="s">
        <v>327</v>
      </c>
    </row>
    <row r="38" spans="1:59" x14ac:dyDescent="0.25">
      <c r="A38">
        <v>131700</v>
      </c>
      <c r="B38">
        <v>16763592</v>
      </c>
      <c r="C38">
        <v>2018</v>
      </c>
      <c r="D38" s="80">
        <v>43432</v>
      </c>
      <c r="E38">
        <v>22</v>
      </c>
      <c r="F38" t="s">
        <v>198</v>
      </c>
      <c r="G38" t="s">
        <v>161</v>
      </c>
      <c r="H38" t="s">
        <v>334</v>
      </c>
      <c r="I38" t="s">
        <v>162</v>
      </c>
      <c r="J38">
        <v>29.766524799999999</v>
      </c>
      <c r="K38">
        <v>-95.397383079999997</v>
      </c>
      <c r="L38" t="s">
        <v>174</v>
      </c>
      <c r="M38" t="s">
        <v>192</v>
      </c>
      <c r="N38" t="s">
        <v>199</v>
      </c>
      <c r="O38" t="s">
        <v>166</v>
      </c>
      <c r="P38" t="s">
        <v>125</v>
      </c>
      <c r="Q38" t="s">
        <v>87</v>
      </c>
      <c r="R38" t="s">
        <v>194</v>
      </c>
      <c r="S38">
        <v>0</v>
      </c>
      <c r="T38">
        <v>0</v>
      </c>
      <c r="U38">
        <v>0</v>
      </c>
      <c r="V38">
        <v>1</v>
      </c>
      <c r="W38">
        <v>1</v>
      </c>
      <c r="X38">
        <v>3</v>
      </c>
      <c r="Y38">
        <v>0</v>
      </c>
      <c r="Z38">
        <v>0</v>
      </c>
      <c r="AA38">
        <v>0</v>
      </c>
      <c r="AB38">
        <v>0</v>
      </c>
      <c r="AC38">
        <v>1</v>
      </c>
      <c r="AD38">
        <v>3</v>
      </c>
      <c r="AE38">
        <v>1</v>
      </c>
      <c r="AF38">
        <v>0</v>
      </c>
      <c r="AG38">
        <v>0</v>
      </c>
      <c r="AH38">
        <v>0</v>
      </c>
      <c r="AI38">
        <v>0</v>
      </c>
      <c r="AJ38">
        <v>0</v>
      </c>
      <c r="AK38">
        <v>0</v>
      </c>
      <c r="AL38">
        <v>0</v>
      </c>
      <c r="AM38">
        <v>0</v>
      </c>
      <c r="AN38">
        <v>0</v>
      </c>
      <c r="AO38">
        <v>0</v>
      </c>
      <c r="AP38">
        <v>0</v>
      </c>
      <c r="AQ38">
        <v>0</v>
      </c>
      <c r="AR38">
        <v>0</v>
      </c>
      <c r="AS38">
        <v>0</v>
      </c>
      <c r="AT38">
        <v>0</v>
      </c>
      <c r="AU38" t="s">
        <v>51</v>
      </c>
      <c r="AV38" t="s">
        <v>325</v>
      </c>
      <c r="AW38" t="s">
        <v>169</v>
      </c>
      <c r="AX38" t="s">
        <v>332</v>
      </c>
      <c r="AY38">
        <v>77007</v>
      </c>
      <c r="AZ38">
        <v>48201510200</v>
      </c>
      <c r="BA38" t="s">
        <v>170</v>
      </c>
      <c r="BB38" t="s">
        <v>171</v>
      </c>
      <c r="BC38">
        <v>162048</v>
      </c>
      <c r="BD38">
        <v>2994</v>
      </c>
      <c r="BE38" t="s">
        <v>327</v>
      </c>
      <c r="BF38" t="s">
        <v>351</v>
      </c>
      <c r="BG38" t="s">
        <v>327</v>
      </c>
    </row>
    <row r="39" spans="1:59" x14ac:dyDescent="0.25">
      <c r="A39">
        <v>132198</v>
      </c>
      <c r="B39">
        <v>16765697</v>
      </c>
      <c r="C39">
        <v>2018</v>
      </c>
      <c r="D39" s="80">
        <v>43425</v>
      </c>
      <c r="E39">
        <v>20</v>
      </c>
      <c r="F39" t="s">
        <v>198</v>
      </c>
      <c r="G39" t="s">
        <v>161</v>
      </c>
      <c r="H39" t="s">
        <v>334</v>
      </c>
      <c r="I39" t="s">
        <v>179</v>
      </c>
      <c r="J39">
        <v>29.769544799999998</v>
      </c>
      <c r="K39">
        <v>-95.397293079999997</v>
      </c>
      <c r="L39" t="s">
        <v>163</v>
      </c>
      <c r="M39" t="s">
        <v>192</v>
      </c>
      <c r="N39" t="s">
        <v>189</v>
      </c>
      <c r="O39" t="s">
        <v>166</v>
      </c>
      <c r="P39" t="s">
        <v>167</v>
      </c>
      <c r="Q39" t="s">
        <v>87</v>
      </c>
      <c r="R39" t="s">
        <v>324</v>
      </c>
      <c r="S39">
        <v>0</v>
      </c>
      <c r="T39">
        <v>0</v>
      </c>
      <c r="U39">
        <v>0</v>
      </c>
      <c r="V39">
        <v>0</v>
      </c>
      <c r="W39">
        <v>0</v>
      </c>
      <c r="X39">
        <v>2</v>
      </c>
      <c r="Y39">
        <v>0</v>
      </c>
      <c r="Z39">
        <v>0</v>
      </c>
      <c r="AA39">
        <v>0</v>
      </c>
      <c r="AB39">
        <v>0</v>
      </c>
      <c r="AC39">
        <v>0</v>
      </c>
      <c r="AD39">
        <v>2</v>
      </c>
      <c r="AE39">
        <v>0</v>
      </c>
      <c r="AF39">
        <v>0</v>
      </c>
      <c r="AG39">
        <v>0</v>
      </c>
      <c r="AH39">
        <v>0</v>
      </c>
      <c r="AI39">
        <v>0</v>
      </c>
      <c r="AJ39">
        <v>0</v>
      </c>
      <c r="AK39">
        <v>0</v>
      </c>
      <c r="AL39">
        <v>0</v>
      </c>
      <c r="AM39">
        <v>0</v>
      </c>
      <c r="AN39">
        <v>0</v>
      </c>
      <c r="AO39">
        <v>0</v>
      </c>
      <c r="AP39">
        <v>0</v>
      </c>
      <c r="AQ39">
        <v>0</v>
      </c>
      <c r="AR39">
        <v>0</v>
      </c>
      <c r="AS39">
        <v>0</v>
      </c>
      <c r="AT39">
        <v>0</v>
      </c>
      <c r="AU39" t="s">
        <v>51</v>
      </c>
      <c r="AV39" t="s">
        <v>325</v>
      </c>
      <c r="AW39" t="s">
        <v>169</v>
      </c>
      <c r="AX39" t="s">
        <v>332</v>
      </c>
      <c r="AY39">
        <v>77007</v>
      </c>
      <c r="AZ39">
        <v>48201510700</v>
      </c>
      <c r="BA39" t="s">
        <v>170</v>
      </c>
      <c r="BB39" t="s">
        <v>171</v>
      </c>
      <c r="BC39">
        <v>162048</v>
      </c>
      <c r="BD39">
        <v>2994</v>
      </c>
      <c r="BE39" t="s">
        <v>327</v>
      </c>
      <c r="BF39" t="s">
        <v>327</v>
      </c>
      <c r="BG39" t="s">
        <v>327</v>
      </c>
    </row>
    <row r="40" spans="1:59" x14ac:dyDescent="0.25">
      <c r="A40">
        <v>132226</v>
      </c>
      <c r="B40">
        <v>16765755</v>
      </c>
      <c r="C40">
        <v>2018</v>
      </c>
      <c r="D40" s="80">
        <v>43423</v>
      </c>
      <c r="E40">
        <v>14</v>
      </c>
      <c r="F40" t="s">
        <v>183</v>
      </c>
      <c r="G40" t="s">
        <v>161</v>
      </c>
      <c r="H40" t="s">
        <v>323</v>
      </c>
      <c r="I40" t="s">
        <v>184</v>
      </c>
      <c r="J40">
        <v>29.7573148</v>
      </c>
      <c r="K40">
        <v>-95.398103079999998</v>
      </c>
      <c r="L40" t="s">
        <v>163</v>
      </c>
      <c r="M40" t="s">
        <v>164</v>
      </c>
      <c r="N40" t="s">
        <v>165</v>
      </c>
      <c r="O40" t="s">
        <v>349</v>
      </c>
      <c r="P40" t="s">
        <v>175</v>
      </c>
      <c r="Q40" t="s">
        <v>90</v>
      </c>
      <c r="R40" t="s">
        <v>350</v>
      </c>
      <c r="S40">
        <v>0</v>
      </c>
      <c r="T40">
        <v>0</v>
      </c>
      <c r="U40">
        <v>1</v>
      </c>
      <c r="V40">
        <v>0</v>
      </c>
      <c r="W40">
        <v>1</v>
      </c>
      <c r="X40">
        <v>1</v>
      </c>
      <c r="Y40">
        <v>0</v>
      </c>
      <c r="Z40">
        <v>0</v>
      </c>
      <c r="AA40">
        <v>0</v>
      </c>
      <c r="AB40">
        <v>0</v>
      </c>
      <c r="AC40">
        <v>0</v>
      </c>
      <c r="AD40">
        <v>1</v>
      </c>
      <c r="AE40">
        <v>0</v>
      </c>
      <c r="AF40">
        <v>0</v>
      </c>
      <c r="AG40">
        <v>0</v>
      </c>
      <c r="AH40">
        <v>0</v>
      </c>
      <c r="AI40">
        <v>1</v>
      </c>
      <c r="AJ40">
        <v>0</v>
      </c>
      <c r="AK40">
        <v>0</v>
      </c>
      <c r="AL40">
        <v>1</v>
      </c>
      <c r="AM40">
        <v>0</v>
      </c>
      <c r="AN40">
        <v>0</v>
      </c>
      <c r="AO40">
        <v>0</v>
      </c>
      <c r="AP40">
        <v>0</v>
      </c>
      <c r="AQ40">
        <v>0</v>
      </c>
      <c r="AR40">
        <v>0</v>
      </c>
      <c r="AS40">
        <v>0</v>
      </c>
      <c r="AT40">
        <v>0</v>
      </c>
      <c r="AU40" t="s">
        <v>51</v>
      </c>
      <c r="AV40" t="s">
        <v>325</v>
      </c>
      <c r="AW40" t="s">
        <v>169</v>
      </c>
      <c r="AX40" t="s">
        <v>326</v>
      </c>
      <c r="AY40">
        <v>77019</v>
      </c>
      <c r="AZ40">
        <v>48201410200</v>
      </c>
      <c r="BA40" t="s">
        <v>170</v>
      </c>
      <c r="BB40" t="s">
        <v>171</v>
      </c>
      <c r="BC40">
        <v>161608</v>
      </c>
      <c r="BD40">
        <v>2994</v>
      </c>
      <c r="BE40" t="s">
        <v>327</v>
      </c>
      <c r="BF40" t="s">
        <v>327</v>
      </c>
      <c r="BG40" t="s">
        <v>327</v>
      </c>
    </row>
    <row r="41" spans="1:59" x14ac:dyDescent="0.25">
      <c r="A41">
        <v>132970</v>
      </c>
      <c r="B41">
        <v>16766849</v>
      </c>
      <c r="C41">
        <v>2018</v>
      </c>
      <c r="D41" s="80">
        <v>43420</v>
      </c>
      <c r="E41">
        <v>0</v>
      </c>
      <c r="F41" t="s">
        <v>172</v>
      </c>
      <c r="G41" t="s">
        <v>161</v>
      </c>
      <c r="H41" t="s">
        <v>334</v>
      </c>
      <c r="I41" t="s">
        <v>188</v>
      </c>
      <c r="J41">
        <v>29.765339829999998</v>
      </c>
      <c r="K41">
        <v>-95.398166119999999</v>
      </c>
      <c r="L41" t="s">
        <v>174</v>
      </c>
      <c r="M41" t="s">
        <v>192</v>
      </c>
      <c r="N41" t="s">
        <v>189</v>
      </c>
      <c r="O41" t="s">
        <v>200</v>
      </c>
      <c r="P41" t="s">
        <v>167</v>
      </c>
      <c r="Q41" t="s">
        <v>86</v>
      </c>
      <c r="R41" t="s">
        <v>352</v>
      </c>
      <c r="S41">
        <v>0</v>
      </c>
      <c r="T41">
        <v>0</v>
      </c>
      <c r="U41">
        <v>0</v>
      </c>
      <c r="V41">
        <v>0</v>
      </c>
      <c r="W41">
        <v>0</v>
      </c>
      <c r="X41">
        <v>1</v>
      </c>
      <c r="Y41">
        <v>0</v>
      </c>
      <c r="Z41">
        <v>0</v>
      </c>
      <c r="AA41">
        <v>0</v>
      </c>
      <c r="AB41">
        <v>0</v>
      </c>
      <c r="AC41">
        <v>0</v>
      </c>
      <c r="AD41">
        <v>1</v>
      </c>
      <c r="AE41">
        <v>0</v>
      </c>
      <c r="AF41">
        <v>0</v>
      </c>
      <c r="AG41">
        <v>0</v>
      </c>
      <c r="AH41">
        <v>0</v>
      </c>
      <c r="AI41">
        <v>0</v>
      </c>
      <c r="AJ41">
        <v>0</v>
      </c>
      <c r="AK41">
        <v>0</v>
      </c>
      <c r="AL41">
        <v>0</v>
      </c>
      <c r="AM41">
        <v>0</v>
      </c>
      <c r="AN41">
        <v>0</v>
      </c>
      <c r="AO41">
        <v>0</v>
      </c>
      <c r="AP41">
        <v>0</v>
      </c>
      <c r="AQ41">
        <v>0</v>
      </c>
      <c r="AR41">
        <v>0</v>
      </c>
      <c r="AS41">
        <v>0</v>
      </c>
      <c r="AT41">
        <v>0</v>
      </c>
      <c r="AU41" t="s">
        <v>51</v>
      </c>
      <c r="AV41" t="s">
        <v>325</v>
      </c>
      <c r="AW41" t="s">
        <v>169</v>
      </c>
      <c r="AX41" t="s">
        <v>332</v>
      </c>
      <c r="AY41">
        <v>77007</v>
      </c>
      <c r="AZ41">
        <v>48201510200</v>
      </c>
      <c r="BA41" t="s">
        <v>170</v>
      </c>
      <c r="BB41" t="s">
        <v>171</v>
      </c>
      <c r="BC41">
        <v>162048</v>
      </c>
      <c r="BD41">
        <v>2994</v>
      </c>
      <c r="BE41" t="s">
        <v>327</v>
      </c>
      <c r="BF41" t="s">
        <v>327</v>
      </c>
      <c r="BG41" t="s">
        <v>327</v>
      </c>
    </row>
    <row r="42" spans="1:59" x14ac:dyDescent="0.25">
      <c r="A42">
        <v>133410</v>
      </c>
      <c r="B42">
        <v>16767455</v>
      </c>
      <c r="C42">
        <v>2018</v>
      </c>
      <c r="D42" s="80">
        <v>43432</v>
      </c>
      <c r="E42">
        <v>19</v>
      </c>
      <c r="F42" t="s">
        <v>198</v>
      </c>
      <c r="G42" t="s">
        <v>161</v>
      </c>
      <c r="H42" t="s">
        <v>323</v>
      </c>
      <c r="I42" t="s">
        <v>179</v>
      </c>
      <c r="J42">
        <v>29.7573148</v>
      </c>
      <c r="K42">
        <v>-95.398103079999998</v>
      </c>
      <c r="L42" t="s">
        <v>174</v>
      </c>
      <c r="M42" t="s">
        <v>192</v>
      </c>
      <c r="N42" t="s">
        <v>165</v>
      </c>
      <c r="O42" t="s">
        <v>166</v>
      </c>
      <c r="P42" t="s">
        <v>175</v>
      </c>
      <c r="Q42" t="s">
        <v>87</v>
      </c>
      <c r="R42" t="s">
        <v>324</v>
      </c>
      <c r="S42">
        <v>0</v>
      </c>
      <c r="T42">
        <v>0</v>
      </c>
      <c r="U42">
        <v>1</v>
      </c>
      <c r="V42">
        <v>0</v>
      </c>
      <c r="W42">
        <v>1</v>
      </c>
      <c r="X42">
        <v>2</v>
      </c>
      <c r="Y42">
        <v>0</v>
      </c>
      <c r="Z42">
        <v>0</v>
      </c>
      <c r="AA42">
        <v>0</v>
      </c>
      <c r="AB42">
        <v>1</v>
      </c>
      <c r="AC42">
        <v>0</v>
      </c>
      <c r="AD42">
        <v>2</v>
      </c>
      <c r="AE42">
        <v>1</v>
      </c>
      <c r="AF42">
        <v>0</v>
      </c>
      <c r="AG42">
        <v>0</v>
      </c>
      <c r="AH42">
        <v>0</v>
      </c>
      <c r="AI42">
        <v>0</v>
      </c>
      <c r="AJ42">
        <v>0</v>
      </c>
      <c r="AK42">
        <v>0</v>
      </c>
      <c r="AL42">
        <v>0</v>
      </c>
      <c r="AM42">
        <v>0</v>
      </c>
      <c r="AN42">
        <v>0</v>
      </c>
      <c r="AO42">
        <v>0</v>
      </c>
      <c r="AP42">
        <v>0</v>
      </c>
      <c r="AQ42">
        <v>0</v>
      </c>
      <c r="AR42">
        <v>0</v>
      </c>
      <c r="AS42">
        <v>0</v>
      </c>
      <c r="AT42">
        <v>0</v>
      </c>
      <c r="AU42" t="s">
        <v>51</v>
      </c>
      <c r="AV42" t="s">
        <v>325</v>
      </c>
      <c r="AW42" t="s">
        <v>169</v>
      </c>
      <c r="AX42" t="s">
        <v>326</v>
      </c>
      <c r="AY42">
        <v>77019</v>
      </c>
      <c r="AZ42">
        <v>48201410200</v>
      </c>
      <c r="BA42" t="s">
        <v>170</v>
      </c>
      <c r="BB42" t="s">
        <v>171</v>
      </c>
      <c r="BC42">
        <v>161608</v>
      </c>
      <c r="BD42">
        <v>2994</v>
      </c>
      <c r="BE42" t="s">
        <v>327</v>
      </c>
      <c r="BF42" t="s">
        <v>327</v>
      </c>
      <c r="BG42" t="s">
        <v>327</v>
      </c>
    </row>
    <row r="43" spans="1:59" x14ac:dyDescent="0.25">
      <c r="A43">
        <v>134224</v>
      </c>
      <c r="B43">
        <v>16770964</v>
      </c>
      <c r="C43">
        <v>2018</v>
      </c>
      <c r="D43" s="80">
        <v>43430</v>
      </c>
      <c r="E43">
        <v>16</v>
      </c>
      <c r="F43" t="s">
        <v>183</v>
      </c>
      <c r="G43" t="s">
        <v>161</v>
      </c>
      <c r="H43" t="s">
        <v>334</v>
      </c>
      <c r="I43" t="s">
        <v>179</v>
      </c>
      <c r="J43">
        <v>29.7680048</v>
      </c>
      <c r="K43">
        <v>-95.397173080000002</v>
      </c>
      <c r="L43" t="s">
        <v>174</v>
      </c>
      <c r="M43" t="s">
        <v>164</v>
      </c>
      <c r="N43" t="s">
        <v>199</v>
      </c>
      <c r="O43" t="s">
        <v>166</v>
      </c>
      <c r="P43" t="s">
        <v>125</v>
      </c>
      <c r="Q43" t="s">
        <v>87</v>
      </c>
      <c r="R43" t="s">
        <v>324</v>
      </c>
      <c r="S43">
        <v>0</v>
      </c>
      <c r="T43">
        <v>0</v>
      </c>
      <c r="U43">
        <v>0</v>
      </c>
      <c r="V43">
        <v>1</v>
      </c>
      <c r="W43">
        <v>1</v>
      </c>
      <c r="X43">
        <v>1</v>
      </c>
      <c r="Y43">
        <v>0</v>
      </c>
      <c r="Z43">
        <v>0</v>
      </c>
      <c r="AA43">
        <v>0</v>
      </c>
      <c r="AB43">
        <v>0</v>
      </c>
      <c r="AC43">
        <v>1</v>
      </c>
      <c r="AD43">
        <v>1</v>
      </c>
      <c r="AE43">
        <v>1</v>
      </c>
      <c r="AF43">
        <v>0</v>
      </c>
      <c r="AG43">
        <v>0</v>
      </c>
      <c r="AH43">
        <v>0</v>
      </c>
      <c r="AI43">
        <v>0</v>
      </c>
      <c r="AJ43">
        <v>0</v>
      </c>
      <c r="AK43">
        <v>0</v>
      </c>
      <c r="AL43">
        <v>0</v>
      </c>
      <c r="AM43">
        <v>0</v>
      </c>
      <c r="AN43">
        <v>0</v>
      </c>
      <c r="AO43">
        <v>0</v>
      </c>
      <c r="AP43">
        <v>0</v>
      </c>
      <c r="AQ43">
        <v>0</v>
      </c>
      <c r="AR43">
        <v>0</v>
      </c>
      <c r="AS43">
        <v>0</v>
      </c>
      <c r="AT43">
        <v>0</v>
      </c>
      <c r="AU43" t="s">
        <v>51</v>
      </c>
      <c r="AV43" t="s">
        <v>325</v>
      </c>
      <c r="AW43" t="s">
        <v>169</v>
      </c>
      <c r="AX43" t="s">
        <v>332</v>
      </c>
      <c r="AY43">
        <v>77007</v>
      </c>
      <c r="AZ43">
        <v>48201510700</v>
      </c>
      <c r="BA43" t="s">
        <v>170</v>
      </c>
      <c r="BB43" t="s">
        <v>171</v>
      </c>
      <c r="BC43">
        <v>162048</v>
      </c>
      <c r="BD43">
        <v>2994</v>
      </c>
      <c r="BE43" t="s">
        <v>327</v>
      </c>
      <c r="BF43" t="s">
        <v>327</v>
      </c>
      <c r="BG43" t="s">
        <v>327</v>
      </c>
    </row>
    <row r="44" spans="1:59" x14ac:dyDescent="0.25">
      <c r="A44">
        <v>135270</v>
      </c>
      <c r="B44">
        <v>16775467</v>
      </c>
      <c r="C44">
        <v>2018</v>
      </c>
      <c r="D44" s="80">
        <v>43433</v>
      </c>
      <c r="E44">
        <v>18</v>
      </c>
      <c r="F44" t="s">
        <v>160</v>
      </c>
      <c r="G44" t="s">
        <v>161</v>
      </c>
      <c r="H44" t="s">
        <v>334</v>
      </c>
      <c r="I44" t="s">
        <v>179</v>
      </c>
      <c r="J44">
        <v>29.7680048</v>
      </c>
      <c r="K44">
        <v>-95.397173080000002</v>
      </c>
      <c r="L44" t="s">
        <v>202</v>
      </c>
      <c r="M44" t="s">
        <v>192</v>
      </c>
      <c r="N44" t="s">
        <v>189</v>
      </c>
      <c r="O44" t="s">
        <v>166</v>
      </c>
      <c r="P44" t="s">
        <v>167</v>
      </c>
      <c r="Q44" t="s">
        <v>87</v>
      </c>
      <c r="R44" t="s">
        <v>324</v>
      </c>
      <c r="S44">
        <v>0</v>
      </c>
      <c r="T44">
        <v>0</v>
      </c>
      <c r="U44">
        <v>0</v>
      </c>
      <c r="V44">
        <v>0</v>
      </c>
      <c r="W44">
        <v>0</v>
      </c>
      <c r="X44">
        <v>3</v>
      </c>
      <c r="Y44">
        <v>0</v>
      </c>
      <c r="Z44">
        <v>0</v>
      </c>
      <c r="AA44">
        <v>0</v>
      </c>
      <c r="AB44">
        <v>0</v>
      </c>
      <c r="AC44">
        <v>0</v>
      </c>
      <c r="AD44">
        <v>3</v>
      </c>
      <c r="AE44">
        <v>0</v>
      </c>
      <c r="AF44">
        <v>0</v>
      </c>
      <c r="AG44">
        <v>0</v>
      </c>
      <c r="AH44">
        <v>0</v>
      </c>
      <c r="AI44">
        <v>0</v>
      </c>
      <c r="AJ44">
        <v>0</v>
      </c>
      <c r="AK44">
        <v>0</v>
      </c>
      <c r="AL44">
        <v>0</v>
      </c>
      <c r="AM44">
        <v>0</v>
      </c>
      <c r="AN44">
        <v>0</v>
      </c>
      <c r="AO44">
        <v>0</v>
      </c>
      <c r="AP44">
        <v>0</v>
      </c>
      <c r="AQ44">
        <v>0</v>
      </c>
      <c r="AR44">
        <v>0</v>
      </c>
      <c r="AS44">
        <v>0</v>
      </c>
      <c r="AT44">
        <v>0</v>
      </c>
      <c r="AU44" t="s">
        <v>51</v>
      </c>
      <c r="AV44" t="s">
        <v>325</v>
      </c>
      <c r="AW44" t="s">
        <v>169</v>
      </c>
      <c r="AX44" t="s">
        <v>332</v>
      </c>
      <c r="AY44">
        <v>77007</v>
      </c>
      <c r="AZ44">
        <v>48201510700</v>
      </c>
      <c r="BA44" t="s">
        <v>170</v>
      </c>
      <c r="BB44" t="s">
        <v>171</v>
      </c>
      <c r="BC44">
        <v>162048</v>
      </c>
      <c r="BD44">
        <v>2994</v>
      </c>
      <c r="BE44" t="s">
        <v>327</v>
      </c>
      <c r="BF44" t="s">
        <v>327</v>
      </c>
      <c r="BG44" t="s">
        <v>327</v>
      </c>
    </row>
    <row r="45" spans="1:59" x14ac:dyDescent="0.25">
      <c r="A45">
        <v>137877</v>
      </c>
      <c r="B45">
        <v>16785194</v>
      </c>
      <c r="C45">
        <v>2018</v>
      </c>
      <c r="D45" s="80">
        <v>43434</v>
      </c>
      <c r="E45">
        <v>18</v>
      </c>
      <c r="F45" t="s">
        <v>172</v>
      </c>
      <c r="G45" t="s">
        <v>161</v>
      </c>
      <c r="H45" t="s">
        <v>323</v>
      </c>
      <c r="I45" t="s">
        <v>179</v>
      </c>
      <c r="J45">
        <v>29.761406869999998</v>
      </c>
      <c r="K45">
        <v>-95.398185699999999</v>
      </c>
      <c r="L45" t="s">
        <v>174</v>
      </c>
      <c r="M45" t="s">
        <v>192</v>
      </c>
      <c r="N45" t="s">
        <v>165</v>
      </c>
      <c r="O45" t="s">
        <v>166</v>
      </c>
      <c r="P45" t="s">
        <v>167</v>
      </c>
      <c r="Q45" t="s">
        <v>86</v>
      </c>
      <c r="R45" t="s">
        <v>190</v>
      </c>
      <c r="S45">
        <v>0</v>
      </c>
      <c r="T45">
        <v>0</v>
      </c>
      <c r="U45">
        <v>0</v>
      </c>
      <c r="V45">
        <v>0</v>
      </c>
      <c r="W45">
        <v>0</v>
      </c>
      <c r="X45">
        <v>1</v>
      </c>
      <c r="Y45">
        <v>2</v>
      </c>
      <c r="Z45">
        <v>0</v>
      </c>
      <c r="AA45">
        <v>0</v>
      </c>
      <c r="AB45">
        <v>0</v>
      </c>
      <c r="AC45">
        <v>0</v>
      </c>
      <c r="AD45">
        <v>1</v>
      </c>
      <c r="AE45">
        <v>0</v>
      </c>
      <c r="AF45">
        <v>2</v>
      </c>
      <c r="AG45">
        <v>0</v>
      </c>
      <c r="AH45">
        <v>0</v>
      </c>
      <c r="AI45">
        <v>0</v>
      </c>
      <c r="AJ45">
        <v>0</v>
      </c>
      <c r="AK45">
        <v>0</v>
      </c>
      <c r="AL45">
        <v>0</v>
      </c>
      <c r="AM45">
        <v>0</v>
      </c>
      <c r="AN45">
        <v>0</v>
      </c>
      <c r="AO45">
        <v>0</v>
      </c>
      <c r="AP45">
        <v>0</v>
      </c>
      <c r="AQ45">
        <v>0</v>
      </c>
      <c r="AR45">
        <v>0</v>
      </c>
      <c r="AS45">
        <v>0</v>
      </c>
      <c r="AT45">
        <v>0</v>
      </c>
      <c r="AU45" t="s">
        <v>51</v>
      </c>
      <c r="AV45" t="s">
        <v>325</v>
      </c>
      <c r="AW45" t="s">
        <v>169</v>
      </c>
      <c r="AX45" t="s">
        <v>326</v>
      </c>
      <c r="AY45">
        <v>77019</v>
      </c>
      <c r="AZ45">
        <v>48201410200</v>
      </c>
      <c r="BA45" t="s">
        <v>170</v>
      </c>
      <c r="BB45" t="s">
        <v>171</v>
      </c>
      <c r="BC45">
        <v>161828</v>
      </c>
      <c r="BD45">
        <v>2994</v>
      </c>
      <c r="BE45" t="s">
        <v>327</v>
      </c>
      <c r="BF45" t="s">
        <v>327</v>
      </c>
      <c r="BG45" t="s">
        <v>327</v>
      </c>
    </row>
    <row r="46" spans="1:59" x14ac:dyDescent="0.25">
      <c r="A46">
        <v>143086</v>
      </c>
      <c r="B46">
        <v>16811209</v>
      </c>
      <c r="C46">
        <v>2018</v>
      </c>
      <c r="D46" s="80">
        <v>43455</v>
      </c>
      <c r="E46">
        <v>14</v>
      </c>
      <c r="F46" t="s">
        <v>172</v>
      </c>
      <c r="G46" t="s">
        <v>161</v>
      </c>
      <c r="H46" t="s">
        <v>334</v>
      </c>
      <c r="I46" t="s">
        <v>179</v>
      </c>
      <c r="J46">
        <v>29.7680048</v>
      </c>
      <c r="K46">
        <v>-95.397173080000002</v>
      </c>
      <c r="L46" t="s">
        <v>174</v>
      </c>
      <c r="M46" t="s">
        <v>164</v>
      </c>
      <c r="N46" t="s">
        <v>189</v>
      </c>
      <c r="O46" t="s">
        <v>166</v>
      </c>
      <c r="P46" t="s">
        <v>167</v>
      </c>
      <c r="Q46" t="s">
        <v>87</v>
      </c>
      <c r="R46" t="s">
        <v>336</v>
      </c>
      <c r="S46">
        <v>0</v>
      </c>
      <c r="T46">
        <v>0</v>
      </c>
      <c r="U46">
        <v>0</v>
      </c>
      <c r="V46">
        <v>0</v>
      </c>
      <c r="W46">
        <v>0</v>
      </c>
      <c r="X46">
        <v>2</v>
      </c>
      <c r="Y46">
        <v>0</v>
      </c>
      <c r="Z46">
        <v>0</v>
      </c>
      <c r="AA46">
        <v>0</v>
      </c>
      <c r="AB46">
        <v>0</v>
      </c>
      <c r="AC46">
        <v>0</v>
      </c>
      <c r="AD46">
        <v>2</v>
      </c>
      <c r="AE46">
        <v>0</v>
      </c>
      <c r="AF46">
        <v>0</v>
      </c>
      <c r="AG46">
        <v>0</v>
      </c>
      <c r="AH46">
        <v>0</v>
      </c>
      <c r="AI46">
        <v>0</v>
      </c>
      <c r="AJ46">
        <v>0</v>
      </c>
      <c r="AK46">
        <v>0</v>
      </c>
      <c r="AL46">
        <v>0</v>
      </c>
      <c r="AM46">
        <v>0</v>
      </c>
      <c r="AN46">
        <v>0</v>
      </c>
      <c r="AO46">
        <v>0</v>
      </c>
      <c r="AP46">
        <v>0</v>
      </c>
      <c r="AQ46">
        <v>0</v>
      </c>
      <c r="AR46">
        <v>0</v>
      </c>
      <c r="AS46">
        <v>0</v>
      </c>
      <c r="AT46">
        <v>0</v>
      </c>
      <c r="AU46" t="s">
        <v>51</v>
      </c>
      <c r="AV46" t="s">
        <v>325</v>
      </c>
      <c r="AW46" t="s">
        <v>169</v>
      </c>
      <c r="AX46" t="s">
        <v>332</v>
      </c>
      <c r="AY46">
        <v>77007</v>
      </c>
      <c r="AZ46">
        <v>48201510700</v>
      </c>
      <c r="BA46" t="s">
        <v>170</v>
      </c>
      <c r="BB46" t="s">
        <v>171</v>
      </c>
      <c r="BC46">
        <v>162048</v>
      </c>
      <c r="BD46">
        <v>2994</v>
      </c>
      <c r="BE46" t="s">
        <v>327</v>
      </c>
      <c r="BF46" t="s">
        <v>327</v>
      </c>
      <c r="BG46" t="s">
        <v>327</v>
      </c>
    </row>
    <row r="47" spans="1:59" x14ac:dyDescent="0.25">
      <c r="A47">
        <v>143578</v>
      </c>
      <c r="B47">
        <v>16813721</v>
      </c>
      <c r="C47">
        <v>2018</v>
      </c>
      <c r="D47" s="80">
        <v>43458</v>
      </c>
      <c r="E47">
        <v>11</v>
      </c>
      <c r="F47" t="s">
        <v>183</v>
      </c>
      <c r="G47" t="s">
        <v>161</v>
      </c>
      <c r="H47" t="s">
        <v>353</v>
      </c>
      <c r="I47" t="s">
        <v>188</v>
      </c>
      <c r="J47">
        <v>29.759534800000001</v>
      </c>
      <c r="K47">
        <v>-95.39815308</v>
      </c>
      <c r="L47" t="s">
        <v>174</v>
      </c>
      <c r="M47" t="s">
        <v>164</v>
      </c>
      <c r="N47" t="s">
        <v>185</v>
      </c>
      <c r="O47" t="s">
        <v>166</v>
      </c>
      <c r="P47" t="s">
        <v>167</v>
      </c>
      <c r="Q47" t="s">
        <v>87</v>
      </c>
      <c r="R47" t="s">
        <v>186</v>
      </c>
      <c r="S47">
        <v>0</v>
      </c>
      <c r="T47">
        <v>0</v>
      </c>
      <c r="U47">
        <v>0</v>
      </c>
      <c r="V47">
        <v>0</v>
      </c>
      <c r="W47">
        <v>0</v>
      </c>
      <c r="X47">
        <v>1</v>
      </c>
      <c r="Y47">
        <v>1</v>
      </c>
      <c r="Z47">
        <v>0</v>
      </c>
      <c r="AA47">
        <v>0</v>
      </c>
      <c r="AB47">
        <v>0</v>
      </c>
      <c r="AC47">
        <v>0</v>
      </c>
      <c r="AD47">
        <v>1</v>
      </c>
      <c r="AE47">
        <v>0</v>
      </c>
      <c r="AF47">
        <v>1</v>
      </c>
      <c r="AG47">
        <v>0</v>
      </c>
      <c r="AH47">
        <v>0</v>
      </c>
      <c r="AI47">
        <v>0</v>
      </c>
      <c r="AJ47">
        <v>0</v>
      </c>
      <c r="AK47">
        <v>0</v>
      </c>
      <c r="AL47">
        <v>0</v>
      </c>
      <c r="AM47">
        <v>0</v>
      </c>
      <c r="AN47">
        <v>0</v>
      </c>
      <c r="AO47">
        <v>0</v>
      </c>
      <c r="AP47">
        <v>0</v>
      </c>
      <c r="AQ47">
        <v>0</v>
      </c>
      <c r="AR47">
        <v>0</v>
      </c>
      <c r="AS47">
        <v>0</v>
      </c>
      <c r="AT47">
        <v>0</v>
      </c>
      <c r="AU47" t="s">
        <v>51</v>
      </c>
      <c r="AV47" t="s">
        <v>325</v>
      </c>
      <c r="AW47" t="s">
        <v>169</v>
      </c>
      <c r="AX47" t="s">
        <v>326</v>
      </c>
      <c r="AY47">
        <v>77019</v>
      </c>
      <c r="AZ47">
        <v>48201410300</v>
      </c>
      <c r="BA47" t="s">
        <v>170</v>
      </c>
      <c r="BB47" t="s">
        <v>171</v>
      </c>
      <c r="BC47">
        <v>161828</v>
      </c>
      <c r="BD47">
        <v>2994</v>
      </c>
      <c r="BE47" t="s">
        <v>327</v>
      </c>
      <c r="BF47" t="s">
        <v>327</v>
      </c>
      <c r="BG47" t="s">
        <v>327</v>
      </c>
    </row>
    <row r="48" spans="1:59" x14ac:dyDescent="0.25">
      <c r="A48">
        <v>145215</v>
      </c>
      <c r="B48">
        <v>16822571</v>
      </c>
      <c r="C48">
        <v>2018</v>
      </c>
      <c r="D48" s="80">
        <v>43462</v>
      </c>
      <c r="E48">
        <v>9</v>
      </c>
      <c r="F48" t="s">
        <v>172</v>
      </c>
      <c r="G48" t="s">
        <v>161</v>
      </c>
      <c r="H48" t="s">
        <v>323</v>
      </c>
      <c r="I48" t="s">
        <v>179</v>
      </c>
      <c r="J48">
        <v>29.759534800000001</v>
      </c>
      <c r="K48">
        <v>-95.39815308</v>
      </c>
      <c r="L48" t="s">
        <v>174</v>
      </c>
      <c r="M48" t="s">
        <v>164</v>
      </c>
      <c r="N48" t="s">
        <v>189</v>
      </c>
      <c r="O48" t="s">
        <v>166</v>
      </c>
      <c r="P48" t="s">
        <v>167</v>
      </c>
      <c r="Q48" t="s">
        <v>87</v>
      </c>
      <c r="R48" t="s">
        <v>197</v>
      </c>
      <c r="S48">
        <v>0</v>
      </c>
      <c r="T48">
        <v>0</v>
      </c>
      <c r="U48">
        <v>0</v>
      </c>
      <c r="V48">
        <v>0</v>
      </c>
      <c r="W48">
        <v>0</v>
      </c>
      <c r="X48">
        <v>1</v>
      </c>
      <c r="Y48">
        <v>1</v>
      </c>
      <c r="Z48">
        <v>0</v>
      </c>
      <c r="AA48">
        <v>0</v>
      </c>
      <c r="AB48">
        <v>0</v>
      </c>
      <c r="AC48">
        <v>0</v>
      </c>
      <c r="AD48">
        <v>1</v>
      </c>
      <c r="AE48">
        <v>0</v>
      </c>
      <c r="AF48">
        <v>1</v>
      </c>
      <c r="AG48">
        <v>0</v>
      </c>
      <c r="AH48">
        <v>0</v>
      </c>
      <c r="AI48">
        <v>0</v>
      </c>
      <c r="AJ48">
        <v>0</v>
      </c>
      <c r="AK48">
        <v>0</v>
      </c>
      <c r="AL48">
        <v>0</v>
      </c>
      <c r="AM48">
        <v>0</v>
      </c>
      <c r="AN48">
        <v>0</v>
      </c>
      <c r="AO48">
        <v>0</v>
      </c>
      <c r="AP48">
        <v>0</v>
      </c>
      <c r="AQ48">
        <v>0</v>
      </c>
      <c r="AR48">
        <v>0</v>
      </c>
      <c r="AS48">
        <v>0</v>
      </c>
      <c r="AT48">
        <v>0</v>
      </c>
      <c r="AU48" t="s">
        <v>51</v>
      </c>
      <c r="AV48" t="s">
        <v>325</v>
      </c>
      <c r="AW48" t="s">
        <v>169</v>
      </c>
      <c r="AX48" t="s">
        <v>326</v>
      </c>
      <c r="AY48">
        <v>77019</v>
      </c>
      <c r="AZ48">
        <v>48201410300</v>
      </c>
      <c r="BA48" t="s">
        <v>170</v>
      </c>
      <c r="BB48" t="s">
        <v>171</v>
      </c>
      <c r="BC48">
        <v>161828</v>
      </c>
      <c r="BD48">
        <v>2994</v>
      </c>
      <c r="BE48" t="s">
        <v>327</v>
      </c>
      <c r="BF48" t="s">
        <v>327</v>
      </c>
      <c r="BG48" t="s">
        <v>327</v>
      </c>
    </row>
    <row r="49" spans="1:59" x14ac:dyDescent="0.25">
      <c r="A49">
        <v>146213</v>
      </c>
      <c r="B49">
        <v>16828285</v>
      </c>
      <c r="C49">
        <v>2019</v>
      </c>
      <c r="D49" s="80">
        <v>43467</v>
      </c>
      <c r="E49">
        <v>16</v>
      </c>
      <c r="F49" t="s">
        <v>198</v>
      </c>
      <c r="G49" t="s">
        <v>161</v>
      </c>
      <c r="H49" t="s">
        <v>334</v>
      </c>
      <c r="I49" t="s">
        <v>188</v>
      </c>
      <c r="J49">
        <v>29.766524799999999</v>
      </c>
      <c r="K49">
        <v>-95.397383079999997</v>
      </c>
      <c r="L49" t="s">
        <v>202</v>
      </c>
      <c r="M49" t="s">
        <v>164</v>
      </c>
      <c r="N49" t="s">
        <v>189</v>
      </c>
      <c r="O49" t="s">
        <v>166</v>
      </c>
      <c r="P49" t="s">
        <v>167</v>
      </c>
      <c r="Q49" t="s">
        <v>87</v>
      </c>
      <c r="R49" t="s">
        <v>335</v>
      </c>
      <c r="S49">
        <v>0</v>
      </c>
      <c r="T49">
        <v>0</v>
      </c>
      <c r="U49">
        <v>0</v>
      </c>
      <c r="V49">
        <v>0</v>
      </c>
      <c r="W49">
        <v>0</v>
      </c>
      <c r="X49">
        <v>2</v>
      </c>
      <c r="Y49">
        <v>0</v>
      </c>
      <c r="Z49">
        <v>0</v>
      </c>
      <c r="AA49">
        <v>0</v>
      </c>
      <c r="AB49">
        <v>0</v>
      </c>
      <c r="AC49">
        <v>0</v>
      </c>
      <c r="AD49">
        <v>2</v>
      </c>
      <c r="AE49">
        <v>0</v>
      </c>
      <c r="AF49">
        <v>0</v>
      </c>
      <c r="AG49">
        <v>0</v>
      </c>
      <c r="AH49">
        <v>0</v>
      </c>
      <c r="AI49">
        <v>0</v>
      </c>
      <c r="AJ49">
        <v>0</v>
      </c>
      <c r="AK49">
        <v>0</v>
      </c>
      <c r="AL49">
        <v>0</v>
      </c>
      <c r="AM49">
        <v>0</v>
      </c>
      <c r="AN49">
        <v>0</v>
      </c>
      <c r="AO49">
        <v>0</v>
      </c>
      <c r="AP49">
        <v>0</v>
      </c>
      <c r="AQ49">
        <v>0</v>
      </c>
      <c r="AR49">
        <v>0</v>
      </c>
      <c r="AS49">
        <v>0</v>
      </c>
      <c r="AT49">
        <v>0</v>
      </c>
      <c r="AU49" t="s">
        <v>51</v>
      </c>
      <c r="AV49" t="s">
        <v>325</v>
      </c>
      <c r="AW49" t="s">
        <v>169</v>
      </c>
      <c r="AX49" t="s">
        <v>332</v>
      </c>
      <c r="AY49">
        <v>77007</v>
      </c>
      <c r="AZ49">
        <v>48201510200</v>
      </c>
      <c r="BA49" t="s">
        <v>170</v>
      </c>
      <c r="BB49" t="s">
        <v>171</v>
      </c>
      <c r="BC49">
        <v>162048</v>
      </c>
      <c r="BD49">
        <v>2994</v>
      </c>
      <c r="BE49" t="s">
        <v>327</v>
      </c>
      <c r="BF49" t="s">
        <v>351</v>
      </c>
      <c r="BG49" t="s">
        <v>327</v>
      </c>
    </row>
    <row r="50" spans="1:59" x14ac:dyDescent="0.25">
      <c r="A50">
        <v>147981</v>
      </c>
      <c r="B50">
        <v>16837806</v>
      </c>
      <c r="C50">
        <v>2019</v>
      </c>
      <c r="D50" s="80">
        <v>43466</v>
      </c>
      <c r="E50">
        <v>18</v>
      </c>
      <c r="F50" t="s">
        <v>195</v>
      </c>
      <c r="G50" t="s">
        <v>161</v>
      </c>
      <c r="H50" t="s">
        <v>323</v>
      </c>
      <c r="I50" t="s">
        <v>188</v>
      </c>
      <c r="J50">
        <v>29.7573148</v>
      </c>
      <c r="K50">
        <v>-95.398103079999998</v>
      </c>
      <c r="L50" t="s">
        <v>174</v>
      </c>
      <c r="M50" t="s">
        <v>164</v>
      </c>
      <c r="N50" t="s">
        <v>165</v>
      </c>
      <c r="O50" t="s">
        <v>166</v>
      </c>
      <c r="P50" t="s">
        <v>167</v>
      </c>
      <c r="Q50" t="s">
        <v>87</v>
      </c>
      <c r="R50" t="s">
        <v>324</v>
      </c>
      <c r="S50">
        <v>0</v>
      </c>
      <c r="T50">
        <v>0</v>
      </c>
      <c r="U50">
        <v>0</v>
      </c>
      <c r="V50">
        <v>0</v>
      </c>
      <c r="W50">
        <v>0</v>
      </c>
      <c r="X50">
        <v>4</v>
      </c>
      <c r="Y50">
        <v>0</v>
      </c>
      <c r="Z50">
        <v>0</v>
      </c>
      <c r="AA50">
        <v>0</v>
      </c>
      <c r="AB50">
        <v>0</v>
      </c>
      <c r="AC50">
        <v>0</v>
      </c>
      <c r="AD50">
        <v>4</v>
      </c>
      <c r="AE50">
        <v>0</v>
      </c>
      <c r="AF50">
        <v>0</v>
      </c>
      <c r="AG50">
        <v>0</v>
      </c>
      <c r="AH50">
        <v>0</v>
      </c>
      <c r="AI50">
        <v>0</v>
      </c>
      <c r="AJ50">
        <v>0</v>
      </c>
      <c r="AK50">
        <v>0</v>
      </c>
      <c r="AL50">
        <v>0</v>
      </c>
      <c r="AM50">
        <v>0</v>
      </c>
      <c r="AN50">
        <v>0</v>
      </c>
      <c r="AO50">
        <v>0</v>
      </c>
      <c r="AP50">
        <v>0</v>
      </c>
      <c r="AQ50">
        <v>0</v>
      </c>
      <c r="AR50">
        <v>0</v>
      </c>
      <c r="AS50">
        <v>0</v>
      </c>
      <c r="AT50">
        <v>0</v>
      </c>
      <c r="AU50" t="s">
        <v>51</v>
      </c>
      <c r="AV50" t="s">
        <v>325</v>
      </c>
      <c r="AW50" t="s">
        <v>169</v>
      </c>
      <c r="AX50" t="s">
        <v>326</v>
      </c>
      <c r="AY50">
        <v>77019</v>
      </c>
      <c r="AZ50">
        <v>48201410200</v>
      </c>
      <c r="BA50" t="s">
        <v>170</v>
      </c>
      <c r="BB50" t="s">
        <v>171</v>
      </c>
      <c r="BC50">
        <v>161608</v>
      </c>
      <c r="BD50">
        <v>2994</v>
      </c>
      <c r="BE50" t="s">
        <v>327</v>
      </c>
      <c r="BF50" t="s">
        <v>327</v>
      </c>
      <c r="BG50" t="s">
        <v>327</v>
      </c>
    </row>
    <row r="51" spans="1:59" x14ac:dyDescent="0.25">
      <c r="A51">
        <v>158289</v>
      </c>
      <c r="B51">
        <v>16885834</v>
      </c>
      <c r="C51">
        <v>2019</v>
      </c>
      <c r="D51" s="80">
        <v>43501</v>
      </c>
      <c r="E51">
        <v>8</v>
      </c>
      <c r="F51" t="s">
        <v>195</v>
      </c>
      <c r="G51" t="s">
        <v>161</v>
      </c>
      <c r="H51" t="s">
        <v>323</v>
      </c>
      <c r="I51" t="s">
        <v>179</v>
      </c>
      <c r="J51">
        <v>29.7573148</v>
      </c>
      <c r="K51">
        <v>-95.398103079999998</v>
      </c>
      <c r="L51" t="s">
        <v>163</v>
      </c>
      <c r="M51" t="s">
        <v>164</v>
      </c>
      <c r="N51" t="s">
        <v>165</v>
      </c>
      <c r="O51" t="s">
        <v>166</v>
      </c>
      <c r="P51" t="s">
        <v>167</v>
      </c>
      <c r="Q51" t="s">
        <v>87</v>
      </c>
      <c r="R51" t="s">
        <v>324</v>
      </c>
      <c r="S51">
        <v>0</v>
      </c>
      <c r="T51">
        <v>0</v>
      </c>
      <c r="U51">
        <v>0</v>
      </c>
      <c r="V51">
        <v>0</v>
      </c>
      <c r="W51">
        <v>0</v>
      </c>
      <c r="X51">
        <v>2</v>
      </c>
      <c r="Y51">
        <v>0</v>
      </c>
      <c r="Z51">
        <v>0</v>
      </c>
      <c r="AA51">
        <v>0</v>
      </c>
      <c r="AB51">
        <v>0</v>
      </c>
      <c r="AC51">
        <v>0</v>
      </c>
      <c r="AD51">
        <v>2</v>
      </c>
      <c r="AE51">
        <v>0</v>
      </c>
      <c r="AF51">
        <v>0</v>
      </c>
      <c r="AG51">
        <v>0</v>
      </c>
      <c r="AH51">
        <v>0</v>
      </c>
      <c r="AI51">
        <v>0</v>
      </c>
      <c r="AJ51">
        <v>0</v>
      </c>
      <c r="AK51">
        <v>0</v>
      </c>
      <c r="AL51">
        <v>0</v>
      </c>
      <c r="AM51">
        <v>0</v>
      </c>
      <c r="AN51">
        <v>0</v>
      </c>
      <c r="AO51">
        <v>0</v>
      </c>
      <c r="AP51">
        <v>0</v>
      </c>
      <c r="AQ51">
        <v>0</v>
      </c>
      <c r="AR51">
        <v>0</v>
      </c>
      <c r="AS51">
        <v>0</v>
      </c>
      <c r="AT51">
        <v>0</v>
      </c>
      <c r="AU51" t="s">
        <v>51</v>
      </c>
      <c r="AV51" t="s">
        <v>325</v>
      </c>
      <c r="AW51" t="s">
        <v>169</v>
      </c>
      <c r="AX51" t="s">
        <v>326</v>
      </c>
      <c r="AY51">
        <v>77019</v>
      </c>
      <c r="AZ51">
        <v>48201410200</v>
      </c>
      <c r="BA51" t="s">
        <v>170</v>
      </c>
      <c r="BB51" t="s">
        <v>171</v>
      </c>
      <c r="BC51">
        <v>161608</v>
      </c>
      <c r="BD51">
        <v>2994</v>
      </c>
      <c r="BE51" t="s">
        <v>327</v>
      </c>
      <c r="BF51" t="s">
        <v>327</v>
      </c>
      <c r="BG51" t="s">
        <v>327</v>
      </c>
    </row>
    <row r="52" spans="1:59" x14ac:dyDescent="0.25">
      <c r="A52">
        <v>159165</v>
      </c>
      <c r="B52">
        <v>16889906</v>
      </c>
      <c r="C52">
        <v>2019</v>
      </c>
      <c r="D52" s="80">
        <v>43494</v>
      </c>
      <c r="E52">
        <v>15</v>
      </c>
      <c r="F52" t="s">
        <v>195</v>
      </c>
      <c r="G52" t="s">
        <v>161</v>
      </c>
      <c r="H52" t="s">
        <v>334</v>
      </c>
      <c r="I52" t="s">
        <v>330</v>
      </c>
      <c r="J52">
        <v>29.7679911</v>
      </c>
      <c r="K52">
        <v>-95.397172710000007</v>
      </c>
      <c r="L52" t="s">
        <v>174</v>
      </c>
      <c r="M52" t="s">
        <v>164</v>
      </c>
      <c r="N52" t="s">
        <v>189</v>
      </c>
      <c r="O52" t="s">
        <v>166</v>
      </c>
      <c r="P52" t="s">
        <v>167</v>
      </c>
      <c r="Q52" t="s">
        <v>90</v>
      </c>
      <c r="R52" t="s">
        <v>182</v>
      </c>
      <c r="S52">
        <v>0</v>
      </c>
      <c r="T52">
        <v>0</v>
      </c>
      <c r="U52">
        <v>0</v>
      </c>
      <c r="V52">
        <v>0</v>
      </c>
      <c r="W52">
        <v>0</v>
      </c>
      <c r="X52">
        <v>2</v>
      </c>
      <c r="Y52">
        <v>0</v>
      </c>
      <c r="Z52">
        <v>0</v>
      </c>
      <c r="AA52">
        <v>0</v>
      </c>
      <c r="AB52">
        <v>0</v>
      </c>
      <c r="AC52">
        <v>0</v>
      </c>
      <c r="AD52">
        <v>2</v>
      </c>
      <c r="AE52">
        <v>0</v>
      </c>
      <c r="AF52">
        <v>0</v>
      </c>
      <c r="AG52">
        <v>0</v>
      </c>
      <c r="AH52">
        <v>0</v>
      </c>
      <c r="AI52">
        <v>0</v>
      </c>
      <c r="AJ52">
        <v>0</v>
      </c>
      <c r="AK52">
        <v>0</v>
      </c>
      <c r="AL52">
        <v>0</v>
      </c>
      <c r="AM52">
        <v>0</v>
      </c>
      <c r="AN52">
        <v>0</v>
      </c>
      <c r="AO52">
        <v>0</v>
      </c>
      <c r="AP52">
        <v>0</v>
      </c>
      <c r="AQ52">
        <v>0</v>
      </c>
      <c r="AR52">
        <v>0</v>
      </c>
      <c r="AS52">
        <v>0</v>
      </c>
      <c r="AT52">
        <v>0</v>
      </c>
      <c r="AU52" t="s">
        <v>51</v>
      </c>
      <c r="AV52" t="s">
        <v>325</v>
      </c>
      <c r="AW52" t="s">
        <v>169</v>
      </c>
      <c r="AX52" t="s">
        <v>332</v>
      </c>
      <c r="AY52">
        <v>77007</v>
      </c>
      <c r="AZ52">
        <v>48201510700</v>
      </c>
      <c r="BA52" t="s">
        <v>170</v>
      </c>
      <c r="BB52" t="s">
        <v>171</v>
      </c>
      <c r="BC52">
        <v>162048</v>
      </c>
      <c r="BD52">
        <v>2994</v>
      </c>
      <c r="BE52" t="s">
        <v>327</v>
      </c>
      <c r="BF52" t="s">
        <v>327</v>
      </c>
      <c r="BG52" t="s">
        <v>327</v>
      </c>
    </row>
    <row r="53" spans="1:59" x14ac:dyDescent="0.25">
      <c r="A53">
        <v>159168</v>
      </c>
      <c r="B53">
        <v>16889912</v>
      </c>
      <c r="C53">
        <v>2019</v>
      </c>
      <c r="D53" s="80">
        <v>43499</v>
      </c>
      <c r="E53">
        <v>16</v>
      </c>
      <c r="F53" t="s">
        <v>191</v>
      </c>
      <c r="G53" t="s">
        <v>161</v>
      </c>
      <c r="H53" t="s">
        <v>331</v>
      </c>
      <c r="I53" t="s">
        <v>162</v>
      </c>
      <c r="J53">
        <v>29.769544799999998</v>
      </c>
      <c r="K53">
        <v>-95.397293079999997</v>
      </c>
      <c r="L53" t="s">
        <v>163</v>
      </c>
      <c r="M53" t="s">
        <v>164</v>
      </c>
      <c r="N53" t="s">
        <v>189</v>
      </c>
      <c r="O53" t="s">
        <v>166</v>
      </c>
      <c r="P53" t="s">
        <v>167</v>
      </c>
      <c r="Q53" t="s">
        <v>87</v>
      </c>
      <c r="R53" t="s">
        <v>194</v>
      </c>
      <c r="S53">
        <v>0</v>
      </c>
      <c r="T53">
        <v>0</v>
      </c>
      <c r="U53">
        <v>0</v>
      </c>
      <c r="V53">
        <v>0</v>
      </c>
      <c r="W53">
        <v>0</v>
      </c>
      <c r="X53">
        <v>4</v>
      </c>
      <c r="Y53">
        <v>0</v>
      </c>
      <c r="Z53">
        <v>0</v>
      </c>
      <c r="AA53">
        <v>0</v>
      </c>
      <c r="AB53">
        <v>0</v>
      </c>
      <c r="AC53">
        <v>0</v>
      </c>
      <c r="AD53">
        <v>4</v>
      </c>
      <c r="AE53">
        <v>0</v>
      </c>
      <c r="AF53">
        <v>0</v>
      </c>
      <c r="AG53">
        <v>0</v>
      </c>
      <c r="AH53">
        <v>0</v>
      </c>
      <c r="AI53">
        <v>0</v>
      </c>
      <c r="AJ53">
        <v>0</v>
      </c>
      <c r="AK53">
        <v>0</v>
      </c>
      <c r="AL53">
        <v>0</v>
      </c>
      <c r="AM53">
        <v>0</v>
      </c>
      <c r="AN53">
        <v>0</v>
      </c>
      <c r="AO53">
        <v>0</v>
      </c>
      <c r="AP53">
        <v>0</v>
      </c>
      <c r="AQ53">
        <v>0</v>
      </c>
      <c r="AR53">
        <v>0</v>
      </c>
      <c r="AS53">
        <v>0</v>
      </c>
      <c r="AT53">
        <v>0</v>
      </c>
      <c r="AU53" t="s">
        <v>51</v>
      </c>
      <c r="AV53" t="s">
        <v>325</v>
      </c>
      <c r="AW53" t="s">
        <v>169</v>
      </c>
      <c r="AX53" t="s">
        <v>332</v>
      </c>
      <c r="AY53">
        <v>77007</v>
      </c>
      <c r="AZ53">
        <v>48201510700</v>
      </c>
      <c r="BA53" t="s">
        <v>170</v>
      </c>
      <c r="BB53" t="s">
        <v>171</v>
      </c>
      <c r="BC53">
        <v>162048</v>
      </c>
      <c r="BD53">
        <v>2994</v>
      </c>
      <c r="BE53" t="s">
        <v>327</v>
      </c>
      <c r="BF53" t="s">
        <v>327</v>
      </c>
      <c r="BG53" t="s">
        <v>327</v>
      </c>
    </row>
    <row r="54" spans="1:59" x14ac:dyDescent="0.25">
      <c r="A54">
        <v>159874</v>
      </c>
      <c r="B54">
        <v>16892764</v>
      </c>
      <c r="C54">
        <v>2019</v>
      </c>
      <c r="D54" s="80">
        <v>43506</v>
      </c>
      <c r="E54">
        <v>12</v>
      </c>
      <c r="F54" t="s">
        <v>191</v>
      </c>
      <c r="G54" t="s">
        <v>161</v>
      </c>
      <c r="H54" t="s">
        <v>354</v>
      </c>
      <c r="I54" t="s">
        <v>173</v>
      </c>
      <c r="J54">
        <v>29.766524799999999</v>
      </c>
      <c r="K54">
        <v>-95.397383079999997</v>
      </c>
      <c r="L54" t="s">
        <v>163</v>
      </c>
      <c r="M54" t="s">
        <v>164</v>
      </c>
      <c r="N54" t="s">
        <v>185</v>
      </c>
      <c r="O54" t="s">
        <v>166</v>
      </c>
      <c r="P54" t="s">
        <v>167</v>
      </c>
      <c r="Q54" t="s">
        <v>87</v>
      </c>
      <c r="R54" t="s">
        <v>186</v>
      </c>
      <c r="S54">
        <v>0</v>
      </c>
      <c r="T54">
        <v>0</v>
      </c>
      <c r="U54">
        <v>0</v>
      </c>
      <c r="V54">
        <v>0</v>
      </c>
      <c r="W54">
        <v>0</v>
      </c>
      <c r="X54">
        <v>3</v>
      </c>
      <c r="Y54">
        <v>0</v>
      </c>
      <c r="Z54">
        <v>0</v>
      </c>
      <c r="AA54">
        <v>0</v>
      </c>
      <c r="AB54">
        <v>0</v>
      </c>
      <c r="AC54">
        <v>0</v>
      </c>
      <c r="AD54">
        <v>3</v>
      </c>
      <c r="AE54">
        <v>0</v>
      </c>
      <c r="AF54">
        <v>0</v>
      </c>
      <c r="AG54">
        <v>0</v>
      </c>
      <c r="AH54">
        <v>0</v>
      </c>
      <c r="AI54">
        <v>0</v>
      </c>
      <c r="AJ54">
        <v>0</v>
      </c>
      <c r="AK54">
        <v>0</v>
      </c>
      <c r="AL54">
        <v>0</v>
      </c>
      <c r="AM54">
        <v>0</v>
      </c>
      <c r="AN54">
        <v>0</v>
      </c>
      <c r="AO54">
        <v>0</v>
      </c>
      <c r="AP54">
        <v>0</v>
      </c>
      <c r="AQ54">
        <v>0</v>
      </c>
      <c r="AR54">
        <v>0</v>
      </c>
      <c r="AS54">
        <v>0</v>
      </c>
      <c r="AT54">
        <v>0</v>
      </c>
      <c r="AU54" t="s">
        <v>51</v>
      </c>
      <c r="AV54" t="s">
        <v>325</v>
      </c>
      <c r="AW54" t="s">
        <v>169</v>
      </c>
      <c r="AX54" t="s">
        <v>332</v>
      </c>
      <c r="AY54">
        <v>77007</v>
      </c>
      <c r="AZ54">
        <v>48201510200</v>
      </c>
      <c r="BA54" t="s">
        <v>170</v>
      </c>
      <c r="BB54" t="s">
        <v>171</v>
      </c>
      <c r="BC54">
        <v>162048</v>
      </c>
      <c r="BD54">
        <v>2994</v>
      </c>
      <c r="BE54" t="s">
        <v>327</v>
      </c>
      <c r="BF54" t="s">
        <v>327</v>
      </c>
      <c r="BG54" t="s">
        <v>327</v>
      </c>
    </row>
    <row r="55" spans="1:59" x14ac:dyDescent="0.25">
      <c r="A55">
        <v>160189</v>
      </c>
      <c r="B55">
        <v>16894525</v>
      </c>
      <c r="C55">
        <v>2019</v>
      </c>
      <c r="D55" s="80">
        <v>43507</v>
      </c>
      <c r="E55">
        <v>8</v>
      </c>
      <c r="F55" t="s">
        <v>183</v>
      </c>
      <c r="G55" t="s">
        <v>161</v>
      </c>
      <c r="H55" t="s">
        <v>334</v>
      </c>
      <c r="I55" t="s">
        <v>162</v>
      </c>
      <c r="J55">
        <v>29.766524799999999</v>
      </c>
      <c r="K55">
        <v>-95.397383079999997</v>
      </c>
      <c r="L55" t="s">
        <v>163</v>
      </c>
      <c r="M55" t="s">
        <v>164</v>
      </c>
      <c r="N55" t="s">
        <v>185</v>
      </c>
      <c r="O55" t="s">
        <v>166</v>
      </c>
      <c r="P55" t="s">
        <v>167</v>
      </c>
      <c r="Q55" t="s">
        <v>87</v>
      </c>
      <c r="R55" t="s">
        <v>186</v>
      </c>
      <c r="S55">
        <v>0</v>
      </c>
      <c r="T55">
        <v>0</v>
      </c>
      <c r="U55">
        <v>0</v>
      </c>
      <c r="V55">
        <v>0</v>
      </c>
      <c r="W55">
        <v>0</v>
      </c>
      <c r="X55">
        <v>4</v>
      </c>
      <c r="Y55">
        <v>0</v>
      </c>
      <c r="Z55">
        <v>0</v>
      </c>
      <c r="AA55">
        <v>0</v>
      </c>
      <c r="AB55">
        <v>0</v>
      </c>
      <c r="AC55">
        <v>0</v>
      </c>
      <c r="AD55">
        <v>4</v>
      </c>
      <c r="AE55">
        <v>0</v>
      </c>
      <c r="AF55">
        <v>0</v>
      </c>
      <c r="AG55">
        <v>0</v>
      </c>
      <c r="AH55">
        <v>0</v>
      </c>
      <c r="AI55">
        <v>0</v>
      </c>
      <c r="AJ55">
        <v>0</v>
      </c>
      <c r="AK55">
        <v>0</v>
      </c>
      <c r="AL55">
        <v>0</v>
      </c>
      <c r="AM55">
        <v>0</v>
      </c>
      <c r="AN55">
        <v>0</v>
      </c>
      <c r="AO55">
        <v>0</v>
      </c>
      <c r="AP55">
        <v>0</v>
      </c>
      <c r="AQ55">
        <v>0</v>
      </c>
      <c r="AR55">
        <v>0</v>
      </c>
      <c r="AS55">
        <v>0</v>
      </c>
      <c r="AT55">
        <v>0</v>
      </c>
      <c r="AU55" t="s">
        <v>51</v>
      </c>
      <c r="AV55" t="s">
        <v>325</v>
      </c>
      <c r="AW55" t="s">
        <v>169</v>
      </c>
      <c r="AX55" t="s">
        <v>332</v>
      </c>
      <c r="AY55">
        <v>77007</v>
      </c>
      <c r="AZ55">
        <v>48201510200</v>
      </c>
      <c r="BA55" t="s">
        <v>170</v>
      </c>
      <c r="BB55" t="s">
        <v>171</v>
      </c>
      <c r="BC55">
        <v>162048</v>
      </c>
      <c r="BD55">
        <v>2994</v>
      </c>
      <c r="BE55" t="s">
        <v>327</v>
      </c>
      <c r="BF55" t="s">
        <v>327</v>
      </c>
      <c r="BG55" t="s">
        <v>327</v>
      </c>
    </row>
    <row r="56" spans="1:59" x14ac:dyDescent="0.25">
      <c r="A56">
        <v>160703</v>
      </c>
      <c r="B56">
        <v>16896995</v>
      </c>
      <c r="C56">
        <v>2019</v>
      </c>
      <c r="D56" s="80">
        <v>43508</v>
      </c>
      <c r="E56">
        <v>12</v>
      </c>
      <c r="F56" t="s">
        <v>195</v>
      </c>
      <c r="G56" t="s">
        <v>161</v>
      </c>
      <c r="H56" t="s">
        <v>334</v>
      </c>
      <c r="I56" t="s">
        <v>344</v>
      </c>
      <c r="J56">
        <v>29.769544799999998</v>
      </c>
      <c r="K56">
        <v>-95.397293079999997</v>
      </c>
      <c r="L56" t="s">
        <v>174</v>
      </c>
      <c r="M56" t="s">
        <v>164</v>
      </c>
      <c r="N56" t="s">
        <v>189</v>
      </c>
      <c r="O56" t="s">
        <v>166</v>
      </c>
      <c r="P56" t="s">
        <v>175</v>
      </c>
      <c r="Q56" t="s">
        <v>86</v>
      </c>
      <c r="R56" t="s">
        <v>196</v>
      </c>
      <c r="S56">
        <v>0</v>
      </c>
      <c r="T56">
        <v>0</v>
      </c>
      <c r="U56">
        <v>2</v>
      </c>
      <c r="V56">
        <v>0</v>
      </c>
      <c r="W56">
        <v>2</v>
      </c>
      <c r="X56">
        <v>1</v>
      </c>
      <c r="Y56">
        <v>0</v>
      </c>
      <c r="Z56">
        <v>0</v>
      </c>
      <c r="AA56">
        <v>0</v>
      </c>
      <c r="AB56">
        <v>2</v>
      </c>
      <c r="AC56">
        <v>0</v>
      </c>
      <c r="AD56">
        <v>1</v>
      </c>
      <c r="AE56">
        <v>2</v>
      </c>
      <c r="AF56">
        <v>0</v>
      </c>
      <c r="AG56">
        <v>0</v>
      </c>
      <c r="AH56">
        <v>0</v>
      </c>
      <c r="AI56">
        <v>0</v>
      </c>
      <c r="AJ56">
        <v>0</v>
      </c>
      <c r="AK56">
        <v>0</v>
      </c>
      <c r="AL56">
        <v>0</v>
      </c>
      <c r="AM56">
        <v>0</v>
      </c>
      <c r="AN56">
        <v>0</v>
      </c>
      <c r="AO56">
        <v>0</v>
      </c>
      <c r="AP56">
        <v>0</v>
      </c>
      <c r="AQ56">
        <v>0</v>
      </c>
      <c r="AR56">
        <v>0</v>
      </c>
      <c r="AS56">
        <v>0</v>
      </c>
      <c r="AT56">
        <v>0</v>
      </c>
      <c r="AU56" t="s">
        <v>51</v>
      </c>
      <c r="AV56" t="s">
        <v>325</v>
      </c>
      <c r="AW56" t="s">
        <v>169</v>
      </c>
      <c r="AX56" t="s">
        <v>332</v>
      </c>
      <c r="AY56">
        <v>77007</v>
      </c>
      <c r="AZ56">
        <v>48201510700</v>
      </c>
      <c r="BA56" t="s">
        <v>170</v>
      </c>
      <c r="BB56" t="s">
        <v>171</v>
      </c>
      <c r="BC56">
        <v>162048</v>
      </c>
      <c r="BD56">
        <v>2994</v>
      </c>
      <c r="BE56" t="s">
        <v>327</v>
      </c>
      <c r="BF56" t="s">
        <v>327</v>
      </c>
      <c r="BG56" t="s">
        <v>327</v>
      </c>
    </row>
    <row r="57" spans="1:59" x14ac:dyDescent="0.25">
      <c r="A57">
        <v>161448</v>
      </c>
      <c r="B57">
        <v>16900780</v>
      </c>
      <c r="C57">
        <v>2019</v>
      </c>
      <c r="D57" s="80">
        <v>43510</v>
      </c>
      <c r="E57">
        <v>13</v>
      </c>
      <c r="F57" t="s">
        <v>160</v>
      </c>
      <c r="G57" t="s">
        <v>161</v>
      </c>
      <c r="H57" t="s">
        <v>334</v>
      </c>
      <c r="I57" t="s">
        <v>188</v>
      </c>
      <c r="J57">
        <v>29.766524799999999</v>
      </c>
      <c r="K57">
        <v>-95.397383079999997</v>
      </c>
      <c r="L57" t="s">
        <v>174</v>
      </c>
      <c r="M57" t="s">
        <v>164</v>
      </c>
      <c r="N57" t="s">
        <v>189</v>
      </c>
      <c r="O57" t="s">
        <v>166</v>
      </c>
      <c r="P57" t="s">
        <v>167</v>
      </c>
      <c r="Q57" t="s">
        <v>87</v>
      </c>
      <c r="R57" t="s">
        <v>182</v>
      </c>
      <c r="S57">
        <v>0</v>
      </c>
      <c r="T57">
        <v>0</v>
      </c>
      <c r="U57">
        <v>0</v>
      </c>
      <c r="V57">
        <v>0</v>
      </c>
      <c r="W57">
        <v>0</v>
      </c>
      <c r="X57">
        <v>4</v>
      </c>
      <c r="Y57">
        <v>0</v>
      </c>
      <c r="Z57">
        <v>0</v>
      </c>
      <c r="AA57">
        <v>0</v>
      </c>
      <c r="AB57">
        <v>0</v>
      </c>
      <c r="AC57">
        <v>0</v>
      </c>
      <c r="AD57">
        <v>4</v>
      </c>
      <c r="AE57">
        <v>0</v>
      </c>
      <c r="AF57">
        <v>0</v>
      </c>
      <c r="AG57">
        <v>0</v>
      </c>
      <c r="AH57">
        <v>0</v>
      </c>
      <c r="AI57">
        <v>0</v>
      </c>
      <c r="AJ57">
        <v>0</v>
      </c>
      <c r="AK57">
        <v>0</v>
      </c>
      <c r="AL57">
        <v>0</v>
      </c>
      <c r="AM57">
        <v>0</v>
      </c>
      <c r="AN57">
        <v>0</v>
      </c>
      <c r="AO57">
        <v>0</v>
      </c>
      <c r="AP57">
        <v>0</v>
      </c>
      <c r="AQ57">
        <v>0</v>
      </c>
      <c r="AR57">
        <v>0</v>
      </c>
      <c r="AS57">
        <v>0</v>
      </c>
      <c r="AT57">
        <v>0</v>
      </c>
      <c r="AU57" t="s">
        <v>51</v>
      </c>
      <c r="AV57" t="s">
        <v>325</v>
      </c>
      <c r="AW57" t="s">
        <v>169</v>
      </c>
      <c r="AX57" t="s">
        <v>332</v>
      </c>
      <c r="AY57">
        <v>77007</v>
      </c>
      <c r="AZ57">
        <v>48201510200</v>
      </c>
      <c r="BA57" t="s">
        <v>170</v>
      </c>
      <c r="BB57" t="s">
        <v>171</v>
      </c>
      <c r="BC57">
        <v>162048</v>
      </c>
      <c r="BD57">
        <v>2994</v>
      </c>
      <c r="BE57" t="s">
        <v>327</v>
      </c>
      <c r="BF57" t="s">
        <v>327</v>
      </c>
      <c r="BG57" t="s">
        <v>327</v>
      </c>
    </row>
    <row r="58" spans="1:59" x14ac:dyDescent="0.25">
      <c r="A58">
        <v>166379</v>
      </c>
      <c r="B58">
        <v>16921371</v>
      </c>
      <c r="C58">
        <v>2019</v>
      </c>
      <c r="D58" s="80">
        <v>43511</v>
      </c>
      <c r="E58">
        <v>6</v>
      </c>
      <c r="F58" t="s">
        <v>172</v>
      </c>
      <c r="G58" t="s">
        <v>161</v>
      </c>
      <c r="H58" t="s">
        <v>323</v>
      </c>
      <c r="I58" t="s">
        <v>173</v>
      </c>
      <c r="J58">
        <v>29.759534800000001</v>
      </c>
      <c r="K58">
        <v>-95.39815308</v>
      </c>
      <c r="L58" t="s">
        <v>174</v>
      </c>
      <c r="M58" t="s">
        <v>192</v>
      </c>
      <c r="N58" t="s">
        <v>165</v>
      </c>
      <c r="O58" t="s">
        <v>166</v>
      </c>
      <c r="P58" t="s">
        <v>125</v>
      </c>
      <c r="Q58" t="s">
        <v>87</v>
      </c>
      <c r="R58" t="s">
        <v>176</v>
      </c>
      <c r="S58">
        <v>0</v>
      </c>
      <c r="T58">
        <v>0</v>
      </c>
      <c r="U58">
        <v>0</v>
      </c>
      <c r="V58">
        <v>1</v>
      </c>
      <c r="W58">
        <v>1</v>
      </c>
      <c r="X58">
        <v>1</v>
      </c>
      <c r="Y58">
        <v>0</v>
      </c>
      <c r="Z58">
        <v>0</v>
      </c>
      <c r="AA58">
        <v>0</v>
      </c>
      <c r="AB58">
        <v>0</v>
      </c>
      <c r="AC58">
        <v>1</v>
      </c>
      <c r="AD58">
        <v>1</v>
      </c>
      <c r="AE58">
        <v>1</v>
      </c>
      <c r="AF58">
        <v>0</v>
      </c>
      <c r="AG58">
        <v>0</v>
      </c>
      <c r="AH58">
        <v>0</v>
      </c>
      <c r="AI58">
        <v>0</v>
      </c>
      <c r="AJ58">
        <v>0</v>
      </c>
      <c r="AK58">
        <v>0</v>
      </c>
      <c r="AL58">
        <v>0</v>
      </c>
      <c r="AM58">
        <v>0</v>
      </c>
      <c r="AN58">
        <v>0</v>
      </c>
      <c r="AO58">
        <v>0</v>
      </c>
      <c r="AP58">
        <v>0</v>
      </c>
      <c r="AQ58">
        <v>0</v>
      </c>
      <c r="AR58">
        <v>0</v>
      </c>
      <c r="AS58">
        <v>0</v>
      </c>
      <c r="AT58">
        <v>0</v>
      </c>
      <c r="AU58" t="s">
        <v>51</v>
      </c>
      <c r="AV58" t="s">
        <v>325</v>
      </c>
      <c r="AW58" t="s">
        <v>169</v>
      </c>
      <c r="AX58" t="s">
        <v>326</v>
      </c>
      <c r="AY58">
        <v>77019</v>
      </c>
      <c r="AZ58">
        <v>48201410300</v>
      </c>
      <c r="BA58" t="s">
        <v>170</v>
      </c>
      <c r="BB58" t="s">
        <v>171</v>
      </c>
      <c r="BC58">
        <v>161828</v>
      </c>
      <c r="BD58">
        <v>2994</v>
      </c>
      <c r="BE58" t="s">
        <v>327</v>
      </c>
      <c r="BF58" t="s">
        <v>327</v>
      </c>
      <c r="BG58" t="s">
        <v>327</v>
      </c>
    </row>
    <row r="59" spans="1:59" x14ac:dyDescent="0.25">
      <c r="A59">
        <v>166396</v>
      </c>
      <c r="B59">
        <v>16921461</v>
      </c>
      <c r="C59">
        <v>2019</v>
      </c>
      <c r="D59" s="80">
        <v>43519</v>
      </c>
      <c r="E59">
        <v>15</v>
      </c>
      <c r="F59" t="s">
        <v>178</v>
      </c>
      <c r="G59" t="s">
        <v>161</v>
      </c>
      <c r="H59" t="s">
        <v>323</v>
      </c>
      <c r="I59" t="s">
        <v>179</v>
      </c>
      <c r="J59">
        <v>29.7573148</v>
      </c>
      <c r="K59">
        <v>-95.398103079999998</v>
      </c>
      <c r="L59" t="s">
        <v>174</v>
      </c>
      <c r="M59" t="s">
        <v>164</v>
      </c>
      <c r="N59" t="s">
        <v>165</v>
      </c>
      <c r="O59" t="s">
        <v>166</v>
      </c>
      <c r="P59" t="s">
        <v>125</v>
      </c>
      <c r="Q59" t="s">
        <v>87</v>
      </c>
      <c r="R59" t="s">
        <v>324</v>
      </c>
      <c r="S59">
        <v>0</v>
      </c>
      <c r="T59">
        <v>0</v>
      </c>
      <c r="U59">
        <v>0</v>
      </c>
      <c r="V59">
        <v>1</v>
      </c>
      <c r="W59">
        <v>1</v>
      </c>
      <c r="X59">
        <v>2</v>
      </c>
      <c r="Y59">
        <v>0</v>
      </c>
      <c r="Z59">
        <v>0</v>
      </c>
      <c r="AA59">
        <v>0</v>
      </c>
      <c r="AB59">
        <v>0</v>
      </c>
      <c r="AC59">
        <v>1</v>
      </c>
      <c r="AD59">
        <v>2</v>
      </c>
      <c r="AE59">
        <v>1</v>
      </c>
      <c r="AF59">
        <v>0</v>
      </c>
      <c r="AG59">
        <v>0</v>
      </c>
      <c r="AH59">
        <v>0</v>
      </c>
      <c r="AI59">
        <v>0</v>
      </c>
      <c r="AJ59">
        <v>0</v>
      </c>
      <c r="AK59">
        <v>0</v>
      </c>
      <c r="AL59">
        <v>0</v>
      </c>
      <c r="AM59">
        <v>0</v>
      </c>
      <c r="AN59">
        <v>0</v>
      </c>
      <c r="AO59">
        <v>0</v>
      </c>
      <c r="AP59">
        <v>0</v>
      </c>
      <c r="AQ59">
        <v>0</v>
      </c>
      <c r="AR59">
        <v>0</v>
      </c>
      <c r="AS59">
        <v>0</v>
      </c>
      <c r="AT59">
        <v>0</v>
      </c>
      <c r="AU59" t="s">
        <v>51</v>
      </c>
      <c r="AV59" t="s">
        <v>325</v>
      </c>
      <c r="AW59" t="s">
        <v>169</v>
      </c>
      <c r="AX59" t="s">
        <v>326</v>
      </c>
      <c r="AY59">
        <v>77019</v>
      </c>
      <c r="AZ59">
        <v>48201410200</v>
      </c>
      <c r="BA59" t="s">
        <v>170</v>
      </c>
      <c r="BB59" t="s">
        <v>171</v>
      </c>
      <c r="BC59">
        <v>161608</v>
      </c>
      <c r="BD59">
        <v>2994</v>
      </c>
      <c r="BE59" t="s">
        <v>327</v>
      </c>
      <c r="BF59" t="s">
        <v>355</v>
      </c>
      <c r="BG59" t="s">
        <v>327</v>
      </c>
    </row>
    <row r="60" spans="1:59" x14ac:dyDescent="0.25">
      <c r="A60">
        <v>169544</v>
      </c>
      <c r="B60">
        <v>16935272</v>
      </c>
      <c r="C60">
        <v>2019</v>
      </c>
      <c r="D60" s="80">
        <v>43530</v>
      </c>
      <c r="E60">
        <v>13</v>
      </c>
      <c r="F60" t="s">
        <v>198</v>
      </c>
      <c r="G60" t="s">
        <v>161</v>
      </c>
      <c r="H60" t="s">
        <v>323</v>
      </c>
      <c r="I60" t="s">
        <v>188</v>
      </c>
      <c r="J60">
        <v>29.761134800000001</v>
      </c>
      <c r="K60">
        <v>-95.39815308</v>
      </c>
      <c r="L60" t="s">
        <v>174</v>
      </c>
      <c r="M60" t="s">
        <v>164</v>
      </c>
      <c r="N60" t="s">
        <v>193</v>
      </c>
      <c r="O60" t="s">
        <v>166</v>
      </c>
      <c r="P60" t="s">
        <v>167</v>
      </c>
      <c r="Q60" t="s">
        <v>87</v>
      </c>
      <c r="R60" t="s">
        <v>176</v>
      </c>
      <c r="S60">
        <v>0</v>
      </c>
      <c r="T60">
        <v>0</v>
      </c>
      <c r="U60">
        <v>0</v>
      </c>
      <c r="V60">
        <v>0</v>
      </c>
      <c r="W60">
        <v>0</v>
      </c>
      <c r="X60">
        <v>2</v>
      </c>
      <c r="Y60">
        <v>0</v>
      </c>
      <c r="Z60">
        <v>0</v>
      </c>
      <c r="AA60">
        <v>0</v>
      </c>
      <c r="AB60">
        <v>0</v>
      </c>
      <c r="AC60">
        <v>0</v>
      </c>
      <c r="AD60">
        <v>2</v>
      </c>
      <c r="AE60">
        <v>0</v>
      </c>
      <c r="AF60">
        <v>0</v>
      </c>
      <c r="AG60">
        <v>0</v>
      </c>
      <c r="AH60">
        <v>0</v>
      </c>
      <c r="AI60">
        <v>0</v>
      </c>
      <c r="AJ60">
        <v>0</v>
      </c>
      <c r="AK60">
        <v>0</v>
      </c>
      <c r="AL60">
        <v>0</v>
      </c>
      <c r="AM60">
        <v>0</v>
      </c>
      <c r="AN60">
        <v>0</v>
      </c>
      <c r="AO60">
        <v>0</v>
      </c>
      <c r="AP60">
        <v>0</v>
      </c>
      <c r="AQ60">
        <v>0</v>
      </c>
      <c r="AR60">
        <v>0</v>
      </c>
      <c r="AS60">
        <v>0</v>
      </c>
      <c r="AT60">
        <v>0</v>
      </c>
      <c r="AU60" t="s">
        <v>51</v>
      </c>
      <c r="AV60" t="s">
        <v>325</v>
      </c>
      <c r="AW60" t="s">
        <v>169</v>
      </c>
      <c r="AX60" t="s">
        <v>326</v>
      </c>
      <c r="AY60">
        <v>77019</v>
      </c>
      <c r="AZ60">
        <v>48201410200</v>
      </c>
      <c r="BA60" t="s">
        <v>170</v>
      </c>
      <c r="BB60" t="s">
        <v>171</v>
      </c>
      <c r="BC60">
        <v>161828</v>
      </c>
      <c r="BD60">
        <v>2994</v>
      </c>
      <c r="BE60" t="s">
        <v>327</v>
      </c>
      <c r="BF60" t="s">
        <v>327</v>
      </c>
      <c r="BG60" t="s">
        <v>327</v>
      </c>
    </row>
    <row r="61" spans="1:59" x14ac:dyDescent="0.25">
      <c r="A61">
        <v>169619</v>
      </c>
      <c r="B61">
        <v>16935494</v>
      </c>
      <c r="C61">
        <v>2019</v>
      </c>
      <c r="D61" s="80">
        <v>43520</v>
      </c>
      <c r="E61">
        <v>0</v>
      </c>
      <c r="F61" t="s">
        <v>191</v>
      </c>
      <c r="G61" t="s">
        <v>161</v>
      </c>
      <c r="H61" t="s">
        <v>323</v>
      </c>
      <c r="I61" t="s">
        <v>179</v>
      </c>
      <c r="J61">
        <v>29.761134800000001</v>
      </c>
      <c r="K61">
        <v>-95.39815308</v>
      </c>
      <c r="L61" t="s">
        <v>174</v>
      </c>
      <c r="M61" t="s">
        <v>192</v>
      </c>
      <c r="N61" t="s">
        <v>189</v>
      </c>
      <c r="O61" t="s">
        <v>166</v>
      </c>
      <c r="P61" t="s">
        <v>167</v>
      </c>
      <c r="Q61" t="s">
        <v>86</v>
      </c>
      <c r="R61" t="s">
        <v>197</v>
      </c>
      <c r="S61">
        <v>0</v>
      </c>
      <c r="T61">
        <v>0</v>
      </c>
      <c r="U61">
        <v>0</v>
      </c>
      <c r="V61">
        <v>0</v>
      </c>
      <c r="W61">
        <v>0</v>
      </c>
      <c r="X61">
        <v>1</v>
      </c>
      <c r="Y61">
        <v>1</v>
      </c>
      <c r="Z61">
        <v>0</v>
      </c>
      <c r="AA61">
        <v>0</v>
      </c>
      <c r="AB61">
        <v>0</v>
      </c>
      <c r="AC61">
        <v>0</v>
      </c>
      <c r="AD61">
        <v>1</v>
      </c>
      <c r="AE61">
        <v>0</v>
      </c>
      <c r="AF61">
        <v>1</v>
      </c>
      <c r="AG61">
        <v>0</v>
      </c>
      <c r="AH61">
        <v>0</v>
      </c>
      <c r="AI61">
        <v>0</v>
      </c>
      <c r="AJ61">
        <v>0</v>
      </c>
      <c r="AK61">
        <v>0</v>
      </c>
      <c r="AL61">
        <v>0</v>
      </c>
      <c r="AM61">
        <v>0</v>
      </c>
      <c r="AN61">
        <v>0</v>
      </c>
      <c r="AO61">
        <v>0</v>
      </c>
      <c r="AP61">
        <v>0</v>
      </c>
      <c r="AQ61">
        <v>0</v>
      </c>
      <c r="AR61">
        <v>0</v>
      </c>
      <c r="AS61">
        <v>0</v>
      </c>
      <c r="AT61">
        <v>0</v>
      </c>
      <c r="AU61" t="s">
        <v>51</v>
      </c>
      <c r="AV61" t="s">
        <v>325</v>
      </c>
      <c r="AW61" t="s">
        <v>169</v>
      </c>
      <c r="AX61" t="s">
        <v>326</v>
      </c>
      <c r="AY61">
        <v>77019</v>
      </c>
      <c r="AZ61">
        <v>48201410200</v>
      </c>
      <c r="BA61" t="s">
        <v>170</v>
      </c>
      <c r="BB61" t="s">
        <v>171</v>
      </c>
      <c r="BC61">
        <v>161828</v>
      </c>
      <c r="BD61">
        <v>2994</v>
      </c>
      <c r="BE61" t="s">
        <v>327</v>
      </c>
      <c r="BF61" t="s">
        <v>327</v>
      </c>
      <c r="BG61" t="s">
        <v>327</v>
      </c>
    </row>
    <row r="62" spans="1:59" x14ac:dyDescent="0.25">
      <c r="A62">
        <v>175107</v>
      </c>
      <c r="B62">
        <v>16960546</v>
      </c>
      <c r="C62">
        <v>2019</v>
      </c>
      <c r="D62" s="80">
        <v>43542</v>
      </c>
      <c r="E62">
        <v>9</v>
      </c>
      <c r="F62" t="s">
        <v>183</v>
      </c>
      <c r="G62" t="s">
        <v>161</v>
      </c>
      <c r="H62" t="s">
        <v>323</v>
      </c>
      <c r="I62" t="s">
        <v>344</v>
      </c>
      <c r="J62">
        <v>29.761661350000001</v>
      </c>
      <c r="K62">
        <v>-95.398301349999997</v>
      </c>
      <c r="L62" t="s">
        <v>163</v>
      </c>
      <c r="M62" t="s">
        <v>164</v>
      </c>
      <c r="N62" t="s">
        <v>189</v>
      </c>
      <c r="O62" t="s">
        <v>166</v>
      </c>
      <c r="P62" t="s">
        <v>167</v>
      </c>
      <c r="Q62" t="s">
        <v>90</v>
      </c>
      <c r="R62" t="s">
        <v>182</v>
      </c>
      <c r="S62">
        <v>0</v>
      </c>
      <c r="T62">
        <v>0</v>
      </c>
      <c r="U62">
        <v>0</v>
      </c>
      <c r="V62">
        <v>0</v>
      </c>
      <c r="W62">
        <v>0</v>
      </c>
      <c r="X62">
        <v>2</v>
      </c>
      <c r="Y62">
        <v>0</v>
      </c>
      <c r="Z62">
        <v>0</v>
      </c>
      <c r="AA62">
        <v>0</v>
      </c>
      <c r="AB62">
        <v>0</v>
      </c>
      <c r="AC62">
        <v>0</v>
      </c>
      <c r="AD62">
        <v>2</v>
      </c>
      <c r="AE62">
        <v>0</v>
      </c>
      <c r="AF62">
        <v>0</v>
      </c>
      <c r="AG62">
        <v>0</v>
      </c>
      <c r="AH62">
        <v>0</v>
      </c>
      <c r="AI62">
        <v>0</v>
      </c>
      <c r="AJ62">
        <v>0</v>
      </c>
      <c r="AK62">
        <v>0</v>
      </c>
      <c r="AL62">
        <v>0</v>
      </c>
      <c r="AM62">
        <v>0</v>
      </c>
      <c r="AN62">
        <v>0</v>
      </c>
      <c r="AO62">
        <v>0</v>
      </c>
      <c r="AP62">
        <v>0</v>
      </c>
      <c r="AQ62">
        <v>0</v>
      </c>
      <c r="AR62">
        <v>0</v>
      </c>
      <c r="AS62">
        <v>0</v>
      </c>
      <c r="AT62">
        <v>0</v>
      </c>
      <c r="AU62" t="s">
        <v>51</v>
      </c>
      <c r="AV62" t="s">
        <v>325</v>
      </c>
      <c r="AW62" t="s">
        <v>169</v>
      </c>
      <c r="AX62" t="s">
        <v>326</v>
      </c>
      <c r="AY62">
        <v>77019</v>
      </c>
      <c r="AZ62">
        <v>48201410200</v>
      </c>
      <c r="BA62" t="s">
        <v>170</v>
      </c>
      <c r="BB62" t="s">
        <v>171</v>
      </c>
      <c r="BC62">
        <v>161828</v>
      </c>
      <c r="BD62">
        <v>2994</v>
      </c>
      <c r="BE62" t="s">
        <v>327</v>
      </c>
      <c r="BF62" t="s">
        <v>327</v>
      </c>
      <c r="BG62" t="s">
        <v>327</v>
      </c>
    </row>
    <row r="63" spans="1:59" x14ac:dyDescent="0.25">
      <c r="A63">
        <v>177021</v>
      </c>
      <c r="B63">
        <v>16969092</v>
      </c>
      <c r="C63">
        <v>2019</v>
      </c>
      <c r="D63" s="80">
        <v>43549</v>
      </c>
      <c r="E63">
        <v>20</v>
      </c>
      <c r="F63" t="s">
        <v>183</v>
      </c>
      <c r="G63" t="s">
        <v>161</v>
      </c>
      <c r="H63" t="s">
        <v>333</v>
      </c>
      <c r="I63" t="s">
        <v>179</v>
      </c>
      <c r="J63">
        <v>29.761134800000001</v>
      </c>
      <c r="K63">
        <v>-95.39815308</v>
      </c>
      <c r="L63" t="s">
        <v>174</v>
      </c>
      <c r="M63" t="s">
        <v>192</v>
      </c>
      <c r="N63" t="s">
        <v>165</v>
      </c>
      <c r="O63" t="s">
        <v>166</v>
      </c>
      <c r="P63" t="s">
        <v>167</v>
      </c>
      <c r="Q63" t="s">
        <v>90</v>
      </c>
      <c r="R63" t="s">
        <v>182</v>
      </c>
      <c r="S63">
        <v>0</v>
      </c>
      <c r="T63">
        <v>0</v>
      </c>
      <c r="U63">
        <v>0</v>
      </c>
      <c r="V63">
        <v>0</v>
      </c>
      <c r="W63">
        <v>0</v>
      </c>
      <c r="X63">
        <v>2</v>
      </c>
      <c r="Y63">
        <v>0</v>
      </c>
      <c r="Z63">
        <v>0</v>
      </c>
      <c r="AA63">
        <v>0</v>
      </c>
      <c r="AB63">
        <v>0</v>
      </c>
      <c r="AC63">
        <v>0</v>
      </c>
      <c r="AD63">
        <v>2</v>
      </c>
      <c r="AE63">
        <v>0</v>
      </c>
      <c r="AF63">
        <v>0</v>
      </c>
      <c r="AG63">
        <v>0</v>
      </c>
      <c r="AH63">
        <v>0</v>
      </c>
      <c r="AI63">
        <v>0</v>
      </c>
      <c r="AJ63">
        <v>0</v>
      </c>
      <c r="AK63">
        <v>0</v>
      </c>
      <c r="AL63">
        <v>0</v>
      </c>
      <c r="AM63">
        <v>0</v>
      </c>
      <c r="AN63">
        <v>0</v>
      </c>
      <c r="AO63">
        <v>0</v>
      </c>
      <c r="AP63">
        <v>0</v>
      </c>
      <c r="AQ63">
        <v>0</v>
      </c>
      <c r="AR63">
        <v>0</v>
      </c>
      <c r="AS63">
        <v>0</v>
      </c>
      <c r="AT63">
        <v>0</v>
      </c>
      <c r="AU63" t="s">
        <v>51</v>
      </c>
      <c r="AV63" t="s">
        <v>325</v>
      </c>
      <c r="AW63" t="s">
        <v>169</v>
      </c>
      <c r="AX63" t="s">
        <v>326</v>
      </c>
      <c r="AY63">
        <v>77019</v>
      </c>
      <c r="AZ63">
        <v>48201410200</v>
      </c>
      <c r="BA63" t="s">
        <v>170</v>
      </c>
      <c r="BB63" t="s">
        <v>171</v>
      </c>
      <c r="BC63">
        <v>161828</v>
      </c>
      <c r="BD63">
        <v>2994</v>
      </c>
      <c r="BE63" t="s">
        <v>327</v>
      </c>
      <c r="BF63" t="s">
        <v>327</v>
      </c>
      <c r="BG63" t="s">
        <v>327</v>
      </c>
    </row>
    <row r="64" spans="1:59" x14ac:dyDescent="0.25">
      <c r="A64">
        <v>181315</v>
      </c>
      <c r="B64">
        <v>16994306</v>
      </c>
      <c r="C64">
        <v>2019</v>
      </c>
      <c r="D64" s="80">
        <v>43558</v>
      </c>
      <c r="E64">
        <v>19</v>
      </c>
      <c r="F64" t="s">
        <v>198</v>
      </c>
      <c r="G64" t="s">
        <v>161</v>
      </c>
      <c r="H64" t="s">
        <v>334</v>
      </c>
      <c r="I64" t="s">
        <v>179</v>
      </c>
      <c r="J64">
        <v>29.769544799999998</v>
      </c>
      <c r="K64">
        <v>-95.397293079999997</v>
      </c>
      <c r="L64" t="s">
        <v>163</v>
      </c>
      <c r="M64" t="s">
        <v>329</v>
      </c>
      <c r="N64" t="s">
        <v>199</v>
      </c>
      <c r="O64" t="s">
        <v>166</v>
      </c>
      <c r="P64" t="s">
        <v>167</v>
      </c>
      <c r="Q64" t="s">
        <v>90</v>
      </c>
      <c r="R64" t="s">
        <v>182</v>
      </c>
      <c r="S64">
        <v>0</v>
      </c>
      <c r="T64">
        <v>0</v>
      </c>
      <c r="U64">
        <v>0</v>
      </c>
      <c r="V64">
        <v>0</v>
      </c>
      <c r="W64">
        <v>0</v>
      </c>
      <c r="X64">
        <v>2</v>
      </c>
      <c r="Y64">
        <v>0</v>
      </c>
      <c r="Z64">
        <v>0</v>
      </c>
      <c r="AA64">
        <v>0</v>
      </c>
      <c r="AB64">
        <v>0</v>
      </c>
      <c r="AC64">
        <v>0</v>
      </c>
      <c r="AD64">
        <v>2</v>
      </c>
      <c r="AE64">
        <v>0</v>
      </c>
      <c r="AF64">
        <v>0</v>
      </c>
      <c r="AG64">
        <v>0</v>
      </c>
      <c r="AH64">
        <v>0</v>
      </c>
      <c r="AI64">
        <v>0</v>
      </c>
      <c r="AJ64">
        <v>0</v>
      </c>
      <c r="AK64">
        <v>0</v>
      </c>
      <c r="AL64">
        <v>0</v>
      </c>
      <c r="AM64">
        <v>0</v>
      </c>
      <c r="AN64">
        <v>0</v>
      </c>
      <c r="AO64">
        <v>0</v>
      </c>
      <c r="AP64">
        <v>0</v>
      </c>
      <c r="AQ64">
        <v>0</v>
      </c>
      <c r="AR64">
        <v>0</v>
      </c>
      <c r="AS64">
        <v>0</v>
      </c>
      <c r="AT64">
        <v>0</v>
      </c>
      <c r="AU64" t="s">
        <v>51</v>
      </c>
      <c r="AV64" t="s">
        <v>325</v>
      </c>
      <c r="AW64" t="s">
        <v>169</v>
      </c>
      <c r="AX64" t="s">
        <v>332</v>
      </c>
      <c r="AY64">
        <v>77007</v>
      </c>
      <c r="AZ64">
        <v>48201510700</v>
      </c>
      <c r="BA64" t="s">
        <v>170</v>
      </c>
      <c r="BB64" t="s">
        <v>171</v>
      </c>
      <c r="BC64">
        <v>162048</v>
      </c>
      <c r="BD64">
        <v>2994</v>
      </c>
      <c r="BE64" t="s">
        <v>327</v>
      </c>
      <c r="BF64" t="s">
        <v>327</v>
      </c>
      <c r="BG64" t="s">
        <v>327</v>
      </c>
    </row>
    <row r="65" spans="1:59" x14ac:dyDescent="0.25">
      <c r="A65">
        <v>186586</v>
      </c>
      <c r="B65">
        <v>17017813</v>
      </c>
      <c r="C65">
        <v>2019</v>
      </c>
      <c r="D65" s="80">
        <v>43569</v>
      </c>
      <c r="E65">
        <v>21</v>
      </c>
      <c r="F65" t="s">
        <v>191</v>
      </c>
      <c r="G65" t="s">
        <v>161</v>
      </c>
      <c r="H65" t="s">
        <v>323</v>
      </c>
      <c r="I65" t="s">
        <v>179</v>
      </c>
      <c r="J65">
        <v>29.757342210000001</v>
      </c>
      <c r="K65">
        <v>-95.398103759999998</v>
      </c>
      <c r="L65" t="s">
        <v>330</v>
      </c>
      <c r="M65" t="s">
        <v>330</v>
      </c>
      <c r="N65" t="s">
        <v>165</v>
      </c>
      <c r="O65" t="s">
        <v>166</v>
      </c>
      <c r="P65" t="s">
        <v>167</v>
      </c>
      <c r="Q65" t="s">
        <v>90</v>
      </c>
      <c r="R65" t="s">
        <v>182</v>
      </c>
      <c r="S65">
        <v>0</v>
      </c>
      <c r="T65">
        <v>0</v>
      </c>
      <c r="U65">
        <v>0</v>
      </c>
      <c r="V65">
        <v>0</v>
      </c>
      <c r="W65">
        <v>0</v>
      </c>
      <c r="X65">
        <v>1</v>
      </c>
      <c r="Y65">
        <v>1</v>
      </c>
      <c r="Z65">
        <v>0</v>
      </c>
      <c r="AA65">
        <v>0</v>
      </c>
      <c r="AB65">
        <v>0</v>
      </c>
      <c r="AC65">
        <v>0</v>
      </c>
      <c r="AD65">
        <v>1</v>
      </c>
      <c r="AE65">
        <v>0</v>
      </c>
      <c r="AF65">
        <v>1</v>
      </c>
      <c r="AG65">
        <v>0</v>
      </c>
      <c r="AH65">
        <v>0</v>
      </c>
      <c r="AI65">
        <v>0</v>
      </c>
      <c r="AJ65">
        <v>0</v>
      </c>
      <c r="AK65">
        <v>0</v>
      </c>
      <c r="AL65">
        <v>0</v>
      </c>
      <c r="AM65">
        <v>0</v>
      </c>
      <c r="AN65">
        <v>0</v>
      </c>
      <c r="AO65">
        <v>0</v>
      </c>
      <c r="AP65">
        <v>0</v>
      </c>
      <c r="AQ65">
        <v>0</v>
      </c>
      <c r="AR65">
        <v>0</v>
      </c>
      <c r="AS65">
        <v>0</v>
      </c>
      <c r="AT65">
        <v>0</v>
      </c>
      <c r="AU65" t="s">
        <v>51</v>
      </c>
      <c r="AV65" t="s">
        <v>325</v>
      </c>
      <c r="AW65" t="s">
        <v>169</v>
      </c>
      <c r="AX65" t="s">
        <v>326</v>
      </c>
      <c r="AY65">
        <v>77019</v>
      </c>
      <c r="AZ65">
        <v>48201410200</v>
      </c>
      <c r="BA65" t="s">
        <v>170</v>
      </c>
      <c r="BB65" t="s">
        <v>171</v>
      </c>
      <c r="BC65">
        <v>161608</v>
      </c>
      <c r="BD65">
        <v>2994</v>
      </c>
      <c r="BE65" t="s">
        <v>327</v>
      </c>
      <c r="BF65" t="s">
        <v>327</v>
      </c>
      <c r="BG65" t="s">
        <v>327</v>
      </c>
    </row>
    <row r="66" spans="1:59" x14ac:dyDescent="0.25">
      <c r="A66">
        <v>190667</v>
      </c>
      <c r="B66">
        <v>17036003</v>
      </c>
      <c r="C66">
        <v>2019</v>
      </c>
      <c r="D66" s="80">
        <v>43581</v>
      </c>
      <c r="E66">
        <v>8</v>
      </c>
      <c r="F66" t="s">
        <v>172</v>
      </c>
      <c r="G66" t="s">
        <v>161</v>
      </c>
      <c r="H66" t="s">
        <v>353</v>
      </c>
      <c r="I66" t="s">
        <v>184</v>
      </c>
      <c r="J66">
        <v>29.75953208</v>
      </c>
      <c r="K66">
        <v>-95.397995230000006</v>
      </c>
      <c r="L66" t="s">
        <v>174</v>
      </c>
      <c r="M66" t="s">
        <v>164</v>
      </c>
      <c r="N66" t="s">
        <v>189</v>
      </c>
      <c r="O66" t="s">
        <v>166</v>
      </c>
      <c r="P66" t="s">
        <v>167</v>
      </c>
      <c r="Q66" t="s">
        <v>86</v>
      </c>
      <c r="R66" t="s">
        <v>352</v>
      </c>
      <c r="S66">
        <v>0</v>
      </c>
      <c r="T66">
        <v>0</v>
      </c>
      <c r="U66">
        <v>0</v>
      </c>
      <c r="V66">
        <v>0</v>
      </c>
      <c r="W66">
        <v>0</v>
      </c>
      <c r="X66">
        <v>2</v>
      </c>
      <c r="Y66">
        <v>0</v>
      </c>
      <c r="Z66">
        <v>0</v>
      </c>
      <c r="AA66">
        <v>0</v>
      </c>
      <c r="AB66">
        <v>0</v>
      </c>
      <c r="AC66">
        <v>0</v>
      </c>
      <c r="AD66">
        <v>2</v>
      </c>
      <c r="AE66">
        <v>0</v>
      </c>
      <c r="AF66">
        <v>0</v>
      </c>
      <c r="AG66">
        <v>0</v>
      </c>
      <c r="AH66">
        <v>0</v>
      </c>
      <c r="AI66">
        <v>0</v>
      </c>
      <c r="AJ66">
        <v>0</v>
      </c>
      <c r="AK66">
        <v>0</v>
      </c>
      <c r="AL66">
        <v>0</v>
      </c>
      <c r="AM66">
        <v>0</v>
      </c>
      <c r="AN66">
        <v>0</v>
      </c>
      <c r="AO66">
        <v>0</v>
      </c>
      <c r="AP66">
        <v>0</v>
      </c>
      <c r="AQ66">
        <v>0</v>
      </c>
      <c r="AR66">
        <v>0</v>
      </c>
      <c r="AS66">
        <v>0</v>
      </c>
      <c r="AT66">
        <v>0</v>
      </c>
      <c r="AU66" t="s">
        <v>51</v>
      </c>
      <c r="AV66" t="s">
        <v>325</v>
      </c>
      <c r="AW66" t="s">
        <v>169</v>
      </c>
      <c r="AX66" t="s">
        <v>326</v>
      </c>
      <c r="AY66">
        <v>77019</v>
      </c>
      <c r="AZ66">
        <v>48201410200</v>
      </c>
      <c r="BA66" t="s">
        <v>170</v>
      </c>
      <c r="BB66" t="s">
        <v>171</v>
      </c>
      <c r="BC66">
        <v>161828</v>
      </c>
      <c r="BD66">
        <v>2994</v>
      </c>
      <c r="BE66" t="s">
        <v>327</v>
      </c>
      <c r="BF66" t="s">
        <v>327</v>
      </c>
      <c r="BG66" t="s">
        <v>327</v>
      </c>
    </row>
    <row r="67" spans="1:59" x14ac:dyDescent="0.25">
      <c r="A67">
        <v>198665</v>
      </c>
      <c r="B67">
        <v>17073225</v>
      </c>
      <c r="C67">
        <v>2019</v>
      </c>
      <c r="D67" s="80">
        <v>43601</v>
      </c>
      <c r="E67">
        <v>11</v>
      </c>
      <c r="F67" t="s">
        <v>160</v>
      </c>
      <c r="G67" t="s">
        <v>161</v>
      </c>
      <c r="H67" t="s">
        <v>323</v>
      </c>
      <c r="I67" t="s">
        <v>173</v>
      </c>
      <c r="J67">
        <v>29.761134800000001</v>
      </c>
      <c r="K67">
        <v>-95.39815308</v>
      </c>
      <c r="L67" t="s">
        <v>163</v>
      </c>
      <c r="M67" t="s">
        <v>164</v>
      </c>
      <c r="N67" t="s">
        <v>165</v>
      </c>
      <c r="O67" t="s">
        <v>166</v>
      </c>
      <c r="P67" t="s">
        <v>125</v>
      </c>
      <c r="Q67" t="s">
        <v>87</v>
      </c>
      <c r="R67" t="s">
        <v>176</v>
      </c>
      <c r="S67">
        <v>0</v>
      </c>
      <c r="T67">
        <v>0</v>
      </c>
      <c r="U67">
        <v>0</v>
      </c>
      <c r="V67">
        <v>1</v>
      </c>
      <c r="W67">
        <v>1</v>
      </c>
      <c r="X67">
        <v>1</v>
      </c>
      <c r="Y67">
        <v>0</v>
      </c>
      <c r="Z67">
        <v>0</v>
      </c>
      <c r="AA67">
        <v>0</v>
      </c>
      <c r="AB67">
        <v>0</v>
      </c>
      <c r="AC67">
        <v>1</v>
      </c>
      <c r="AD67">
        <v>1</v>
      </c>
      <c r="AE67">
        <v>1</v>
      </c>
      <c r="AF67">
        <v>0</v>
      </c>
      <c r="AG67">
        <v>0</v>
      </c>
      <c r="AH67">
        <v>0</v>
      </c>
      <c r="AI67">
        <v>0</v>
      </c>
      <c r="AJ67">
        <v>0</v>
      </c>
      <c r="AK67">
        <v>0</v>
      </c>
      <c r="AL67">
        <v>0</v>
      </c>
      <c r="AM67">
        <v>0</v>
      </c>
      <c r="AN67">
        <v>0</v>
      </c>
      <c r="AO67">
        <v>0</v>
      </c>
      <c r="AP67">
        <v>0</v>
      </c>
      <c r="AQ67">
        <v>0</v>
      </c>
      <c r="AR67">
        <v>0</v>
      </c>
      <c r="AS67">
        <v>0</v>
      </c>
      <c r="AT67">
        <v>0</v>
      </c>
      <c r="AU67" t="s">
        <v>51</v>
      </c>
      <c r="AV67" t="s">
        <v>325</v>
      </c>
      <c r="AW67" t="s">
        <v>169</v>
      </c>
      <c r="AX67" t="s">
        <v>326</v>
      </c>
      <c r="AY67">
        <v>77019</v>
      </c>
      <c r="AZ67">
        <v>48201410200</v>
      </c>
      <c r="BA67" t="s">
        <v>170</v>
      </c>
      <c r="BB67" t="s">
        <v>171</v>
      </c>
      <c r="BC67">
        <v>161828</v>
      </c>
      <c r="BD67">
        <v>2994</v>
      </c>
      <c r="BE67" t="s">
        <v>327</v>
      </c>
      <c r="BF67" t="s">
        <v>327</v>
      </c>
      <c r="BG67" t="s">
        <v>327</v>
      </c>
    </row>
    <row r="68" spans="1:59" x14ac:dyDescent="0.25">
      <c r="A68">
        <v>202488</v>
      </c>
      <c r="B68">
        <v>17090901</v>
      </c>
      <c r="C68">
        <v>2019</v>
      </c>
      <c r="D68" s="80">
        <v>43612</v>
      </c>
      <c r="E68">
        <v>20</v>
      </c>
      <c r="F68" t="s">
        <v>183</v>
      </c>
      <c r="G68" t="s">
        <v>161</v>
      </c>
      <c r="H68" t="s">
        <v>334</v>
      </c>
      <c r="I68" t="s">
        <v>347</v>
      </c>
      <c r="J68">
        <v>29.766417700000002</v>
      </c>
      <c r="K68">
        <v>-95.397433480000004</v>
      </c>
      <c r="L68" t="s">
        <v>174</v>
      </c>
      <c r="M68" t="s">
        <v>346</v>
      </c>
      <c r="N68" t="s">
        <v>189</v>
      </c>
      <c r="O68" t="s">
        <v>166</v>
      </c>
      <c r="P68" t="s">
        <v>125</v>
      </c>
      <c r="Q68" t="s">
        <v>86</v>
      </c>
      <c r="R68" t="s">
        <v>197</v>
      </c>
      <c r="S68">
        <v>0</v>
      </c>
      <c r="T68">
        <v>0</v>
      </c>
      <c r="U68">
        <v>0</v>
      </c>
      <c r="V68">
        <v>2</v>
      </c>
      <c r="W68">
        <v>2</v>
      </c>
      <c r="X68">
        <v>2</v>
      </c>
      <c r="Y68">
        <v>0</v>
      </c>
      <c r="Z68">
        <v>0</v>
      </c>
      <c r="AA68">
        <v>0</v>
      </c>
      <c r="AB68">
        <v>0</v>
      </c>
      <c r="AC68">
        <v>2</v>
      </c>
      <c r="AD68">
        <v>2</v>
      </c>
      <c r="AE68">
        <v>2</v>
      </c>
      <c r="AF68">
        <v>0</v>
      </c>
      <c r="AG68">
        <v>0</v>
      </c>
      <c r="AH68">
        <v>0</v>
      </c>
      <c r="AI68">
        <v>0</v>
      </c>
      <c r="AJ68">
        <v>0</v>
      </c>
      <c r="AK68">
        <v>0</v>
      </c>
      <c r="AL68">
        <v>0</v>
      </c>
      <c r="AM68">
        <v>0</v>
      </c>
      <c r="AN68">
        <v>0</v>
      </c>
      <c r="AO68">
        <v>0</v>
      </c>
      <c r="AP68">
        <v>0</v>
      </c>
      <c r="AQ68">
        <v>0</v>
      </c>
      <c r="AR68">
        <v>0</v>
      </c>
      <c r="AS68">
        <v>0</v>
      </c>
      <c r="AT68">
        <v>0</v>
      </c>
      <c r="AU68" t="s">
        <v>51</v>
      </c>
      <c r="AV68" t="s">
        <v>325</v>
      </c>
      <c r="AW68" t="s">
        <v>169</v>
      </c>
      <c r="AX68" t="s">
        <v>332</v>
      </c>
      <c r="AY68">
        <v>77007</v>
      </c>
      <c r="AZ68">
        <v>48201510700</v>
      </c>
      <c r="BA68" t="s">
        <v>170</v>
      </c>
      <c r="BB68" t="s">
        <v>171</v>
      </c>
      <c r="BC68">
        <v>162048</v>
      </c>
      <c r="BD68">
        <v>2994</v>
      </c>
      <c r="BE68" t="s">
        <v>327</v>
      </c>
      <c r="BF68" t="s">
        <v>351</v>
      </c>
      <c r="BG68" t="s">
        <v>327</v>
      </c>
    </row>
    <row r="69" spans="1:59" x14ac:dyDescent="0.25">
      <c r="A69">
        <v>203444</v>
      </c>
      <c r="B69">
        <v>17095066</v>
      </c>
      <c r="C69">
        <v>2019</v>
      </c>
      <c r="D69" s="80">
        <v>43567</v>
      </c>
      <c r="E69">
        <v>22</v>
      </c>
      <c r="F69" t="s">
        <v>172</v>
      </c>
      <c r="G69" t="s">
        <v>161</v>
      </c>
      <c r="H69" t="s">
        <v>331</v>
      </c>
      <c r="I69" t="s">
        <v>179</v>
      </c>
      <c r="J69">
        <v>29.769544799999998</v>
      </c>
      <c r="K69">
        <v>-95.397293079999997</v>
      </c>
      <c r="L69" t="s">
        <v>202</v>
      </c>
      <c r="M69" t="s">
        <v>192</v>
      </c>
      <c r="N69" t="s">
        <v>193</v>
      </c>
      <c r="O69" t="s">
        <v>166</v>
      </c>
      <c r="P69" t="s">
        <v>167</v>
      </c>
      <c r="Q69" t="s">
        <v>90</v>
      </c>
      <c r="R69" t="s">
        <v>356</v>
      </c>
      <c r="S69">
        <v>0</v>
      </c>
      <c r="T69">
        <v>0</v>
      </c>
      <c r="U69">
        <v>0</v>
      </c>
      <c r="V69">
        <v>0</v>
      </c>
      <c r="W69">
        <v>0</v>
      </c>
      <c r="X69">
        <v>6</v>
      </c>
      <c r="Y69">
        <v>0</v>
      </c>
      <c r="Z69">
        <v>0</v>
      </c>
      <c r="AA69">
        <v>0</v>
      </c>
      <c r="AB69">
        <v>0</v>
      </c>
      <c r="AC69">
        <v>0</v>
      </c>
      <c r="AD69">
        <v>6</v>
      </c>
      <c r="AE69">
        <v>0</v>
      </c>
      <c r="AF69">
        <v>0</v>
      </c>
      <c r="AG69">
        <v>0</v>
      </c>
      <c r="AH69">
        <v>0</v>
      </c>
      <c r="AI69">
        <v>0</v>
      </c>
      <c r="AJ69">
        <v>0</v>
      </c>
      <c r="AK69">
        <v>0</v>
      </c>
      <c r="AL69">
        <v>0</v>
      </c>
      <c r="AM69">
        <v>0</v>
      </c>
      <c r="AN69">
        <v>0</v>
      </c>
      <c r="AO69">
        <v>0</v>
      </c>
      <c r="AP69">
        <v>0</v>
      </c>
      <c r="AQ69">
        <v>0</v>
      </c>
      <c r="AR69">
        <v>0</v>
      </c>
      <c r="AS69">
        <v>0</v>
      </c>
      <c r="AT69">
        <v>0</v>
      </c>
      <c r="AU69" t="s">
        <v>51</v>
      </c>
      <c r="AV69" t="s">
        <v>325</v>
      </c>
      <c r="AW69" t="s">
        <v>169</v>
      </c>
      <c r="AX69" t="s">
        <v>332</v>
      </c>
      <c r="AY69">
        <v>77007</v>
      </c>
      <c r="AZ69">
        <v>48201510700</v>
      </c>
      <c r="BA69" t="s">
        <v>170</v>
      </c>
      <c r="BB69" t="s">
        <v>171</v>
      </c>
      <c r="BC69">
        <v>162048</v>
      </c>
      <c r="BD69">
        <v>2994</v>
      </c>
      <c r="BE69" t="s">
        <v>327</v>
      </c>
      <c r="BF69" t="s">
        <v>327</v>
      </c>
      <c r="BG69" t="s">
        <v>327</v>
      </c>
    </row>
    <row r="70" spans="1:59" x14ac:dyDescent="0.25">
      <c r="A70">
        <v>205684</v>
      </c>
      <c r="B70">
        <v>17106808</v>
      </c>
      <c r="C70">
        <v>2019</v>
      </c>
      <c r="D70" s="80">
        <v>43619</v>
      </c>
      <c r="E70">
        <v>18</v>
      </c>
      <c r="F70" t="s">
        <v>183</v>
      </c>
      <c r="G70" t="s">
        <v>161</v>
      </c>
      <c r="H70" t="s">
        <v>334</v>
      </c>
      <c r="I70" t="s">
        <v>344</v>
      </c>
      <c r="J70">
        <v>29.766988130000001</v>
      </c>
      <c r="K70">
        <v>-95.397273080000005</v>
      </c>
      <c r="L70" t="s">
        <v>174</v>
      </c>
      <c r="M70" t="s">
        <v>164</v>
      </c>
      <c r="N70" t="s">
        <v>189</v>
      </c>
      <c r="O70" t="s">
        <v>200</v>
      </c>
      <c r="P70" t="s">
        <v>337</v>
      </c>
      <c r="Q70" t="s">
        <v>86</v>
      </c>
      <c r="R70" t="s">
        <v>197</v>
      </c>
      <c r="S70">
        <v>0</v>
      </c>
      <c r="T70">
        <v>1</v>
      </c>
      <c r="U70">
        <v>0</v>
      </c>
      <c r="V70">
        <v>0</v>
      </c>
      <c r="W70">
        <v>1</v>
      </c>
      <c r="X70">
        <v>0</v>
      </c>
      <c r="Y70">
        <v>0</v>
      </c>
      <c r="Z70">
        <v>0</v>
      </c>
      <c r="AA70">
        <v>1</v>
      </c>
      <c r="AB70">
        <v>0</v>
      </c>
      <c r="AC70">
        <v>0</v>
      </c>
      <c r="AD70">
        <v>0</v>
      </c>
      <c r="AE70">
        <v>1</v>
      </c>
      <c r="AF70">
        <v>0</v>
      </c>
      <c r="AG70">
        <v>0</v>
      </c>
      <c r="AH70">
        <v>0</v>
      </c>
      <c r="AI70">
        <v>0</v>
      </c>
      <c r="AJ70">
        <v>0</v>
      </c>
      <c r="AK70">
        <v>0</v>
      </c>
      <c r="AL70">
        <v>0</v>
      </c>
      <c r="AM70">
        <v>0</v>
      </c>
      <c r="AN70">
        <v>0</v>
      </c>
      <c r="AO70">
        <v>0</v>
      </c>
      <c r="AP70">
        <v>0</v>
      </c>
      <c r="AQ70">
        <v>0</v>
      </c>
      <c r="AR70">
        <v>0</v>
      </c>
      <c r="AS70">
        <v>0</v>
      </c>
      <c r="AT70">
        <v>0</v>
      </c>
      <c r="AU70" t="s">
        <v>51</v>
      </c>
      <c r="AV70" t="s">
        <v>325</v>
      </c>
      <c r="AW70" t="s">
        <v>169</v>
      </c>
      <c r="AX70" t="s">
        <v>332</v>
      </c>
      <c r="AY70">
        <v>77007</v>
      </c>
      <c r="AZ70">
        <v>48201510700</v>
      </c>
      <c r="BA70" t="s">
        <v>170</v>
      </c>
      <c r="BB70" t="s">
        <v>171</v>
      </c>
      <c r="BC70">
        <v>162048</v>
      </c>
      <c r="BD70">
        <v>2994</v>
      </c>
      <c r="BE70" t="s">
        <v>327</v>
      </c>
      <c r="BF70" t="s">
        <v>327</v>
      </c>
      <c r="BG70" t="s">
        <v>327</v>
      </c>
    </row>
    <row r="71" spans="1:59" x14ac:dyDescent="0.25">
      <c r="A71">
        <v>207252</v>
      </c>
      <c r="B71">
        <v>17114797</v>
      </c>
      <c r="C71">
        <v>2019</v>
      </c>
      <c r="D71" s="80">
        <v>43622</v>
      </c>
      <c r="E71">
        <v>12</v>
      </c>
      <c r="F71" t="s">
        <v>160</v>
      </c>
      <c r="G71" t="s">
        <v>161</v>
      </c>
      <c r="H71" t="s">
        <v>328</v>
      </c>
      <c r="I71" t="s">
        <v>184</v>
      </c>
      <c r="J71">
        <v>29.7573148</v>
      </c>
      <c r="K71">
        <v>-95.398103079999998</v>
      </c>
      <c r="L71" t="s">
        <v>163</v>
      </c>
      <c r="M71" t="s">
        <v>164</v>
      </c>
      <c r="N71" t="s">
        <v>165</v>
      </c>
      <c r="O71" t="s">
        <v>166</v>
      </c>
      <c r="P71" t="s">
        <v>125</v>
      </c>
      <c r="Q71" t="s">
        <v>87</v>
      </c>
      <c r="R71" t="s">
        <v>324</v>
      </c>
      <c r="S71">
        <v>0</v>
      </c>
      <c r="T71">
        <v>0</v>
      </c>
      <c r="U71">
        <v>0</v>
      </c>
      <c r="V71">
        <v>1</v>
      </c>
      <c r="W71">
        <v>1</v>
      </c>
      <c r="X71">
        <v>1</v>
      </c>
      <c r="Y71">
        <v>0</v>
      </c>
      <c r="Z71">
        <v>0</v>
      </c>
      <c r="AA71">
        <v>0</v>
      </c>
      <c r="AB71">
        <v>0</v>
      </c>
      <c r="AC71">
        <v>1</v>
      </c>
      <c r="AD71">
        <v>1</v>
      </c>
      <c r="AE71">
        <v>1</v>
      </c>
      <c r="AF71">
        <v>0</v>
      </c>
      <c r="AG71">
        <v>0</v>
      </c>
      <c r="AH71">
        <v>0</v>
      </c>
      <c r="AI71">
        <v>0</v>
      </c>
      <c r="AJ71">
        <v>0</v>
      </c>
      <c r="AK71">
        <v>0</v>
      </c>
      <c r="AL71">
        <v>0</v>
      </c>
      <c r="AM71">
        <v>0</v>
      </c>
      <c r="AN71">
        <v>0</v>
      </c>
      <c r="AO71">
        <v>0</v>
      </c>
      <c r="AP71">
        <v>0</v>
      </c>
      <c r="AQ71">
        <v>0</v>
      </c>
      <c r="AR71">
        <v>0</v>
      </c>
      <c r="AS71">
        <v>0</v>
      </c>
      <c r="AT71">
        <v>0</v>
      </c>
      <c r="AU71" t="s">
        <v>51</v>
      </c>
      <c r="AV71" t="s">
        <v>325</v>
      </c>
      <c r="AW71" t="s">
        <v>169</v>
      </c>
      <c r="AX71" t="s">
        <v>326</v>
      </c>
      <c r="AY71">
        <v>77019</v>
      </c>
      <c r="AZ71">
        <v>48201410200</v>
      </c>
      <c r="BA71" t="s">
        <v>170</v>
      </c>
      <c r="BB71" t="s">
        <v>171</v>
      </c>
      <c r="BC71">
        <v>161608</v>
      </c>
      <c r="BD71">
        <v>2994</v>
      </c>
      <c r="BE71" t="s">
        <v>327</v>
      </c>
      <c r="BF71" t="s">
        <v>327</v>
      </c>
      <c r="BG71" t="s">
        <v>327</v>
      </c>
    </row>
    <row r="72" spans="1:59" x14ac:dyDescent="0.25">
      <c r="A72">
        <v>208722</v>
      </c>
      <c r="B72">
        <v>17122757</v>
      </c>
      <c r="C72">
        <v>2019</v>
      </c>
      <c r="D72" s="80">
        <v>43623</v>
      </c>
      <c r="E72">
        <v>17</v>
      </c>
      <c r="F72" t="s">
        <v>172</v>
      </c>
      <c r="G72" t="s">
        <v>161</v>
      </c>
      <c r="H72" t="s">
        <v>357</v>
      </c>
      <c r="I72" t="s">
        <v>184</v>
      </c>
      <c r="J72">
        <v>29.766524799999999</v>
      </c>
      <c r="K72">
        <v>-95.397383079999997</v>
      </c>
      <c r="L72" t="s">
        <v>330</v>
      </c>
      <c r="M72" t="s">
        <v>164</v>
      </c>
      <c r="N72" t="s">
        <v>189</v>
      </c>
      <c r="O72" t="s">
        <v>166</v>
      </c>
      <c r="P72" t="s">
        <v>167</v>
      </c>
      <c r="Q72" t="s">
        <v>87</v>
      </c>
      <c r="R72" t="s">
        <v>186</v>
      </c>
      <c r="S72">
        <v>0</v>
      </c>
      <c r="T72">
        <v>0</v>
      </c>
      <c r="U72">
        <v>0</v>
      </c>
      <c r="V72">
        <v>0</v>
      </c>
      <c r="W72">
        <v>0</v>
      </c>
      <c r="X72">
        <v>1</v>
      </c>
      <c r="Y72">
        <v>1</v>
      </c>
      <c r="Z72">
        <v>0</v>
      </c>
      <c r="AA72">
        <v>0</v>
      </c>
      <c r="AB72">
        <v>0</v>
      </c>
      <c r="AC72">
        <v>0</v>
      </c>
      <c r="AD72">
        <v>1</v>
      </c>
      <c r="AE72">
        <v>0</v>
      </c>
      <c r="AF72">
        <v>1</v>
      </c>
      <c r="AG72">
        <v>0</v>
      </c>
      <c r="AH72">
        <v>0</v>
      </c>
      <c r="AI72">
        <v>0</v>
      </c>
      <c r="AJ72">
        <v>0</v>
      </c>
      <c r="AK72">
        <v>0</v>
      </c>
      <c r="AL72">
        <v>0</v>
      </c>
      <c r="AM72">
        <v>0</v>
      </c>
      <c r="AN72">
        <v>0</v>
      </c>
      <c r="AO72">
        <v>0</v>
      </c>
      <c r="AP72">
        <v>0</v>
      </c>
      <c r="AQ72">
        <v>0</v>
      </c>
      <c r="AR72">
        <v>0</v>
      </c>
      <c r="AS72">
        <v>0</v>
      </c>
      <c r="AT72">
        <v>0</v>
      </c>
      <c r="AU72" t="s">
        <v>51</v>
      </c>
      <c r="AV72" t="s">
        <v>325</v>
      </c>
      <c r="AW72" t="s">
        <v>169</v>
      </c>
      <c r="AX72" t="s">
        <v>332</v>
      </c>
      <c r="AY72">
        <v>77007</v>
      </c>
      <c r="AZ72">
        <v>48201510200</v>
      </c>
      <c r="BA72" t="s">
        <v>170</v>
      </c>
      <c r="BB72" t="s">
        <v>171</v>
      </c>
      <c r="BC72">
        <v>162048</v>
      </c>
      <c r="BD72">
        <v>2994</v>
      </c>
      <c r="BE72" t="s">
        <v>327</v>
      </c>
      <c r="BF72" t="s">
        <v>327</v>
      </c>
      <c r="BG72" t="s">
        <v>327</v>
      </c>
    </row>
    <row r="73" spans="1:59" x14ac:dyDescent="0.25">
      <c r="A73">
        <v>210331</v>
      </c>
      <c r="B73">
        <v>17130182</v>
      </c>
      <c r="C73">
        <v>2019</v>
      </c>
      <c r="D73" s="80">
        <v>43614</v>
      </c>
      <c r="E73">
        <v>15</v>
      </c>
      <c r="F73" t="s">
        <v>198</v>
      </c>
      <c r="G73" t="s">
        <v>161</v>
      </c>
      <c r="H73" t="s">
        <v>330</v>
      </c>
      <c r="I73" t="s">
        <v>173</v>
      </c>
      <c r="J73">
        <v>29.762446199999999</v>
      </c>
      <c r="K73">
        <v>-95.398703080000004</v>
      </c>
      <c r="L73" t="s">
        <v>174</v>
      </c>
      <c r="M73" t="s">
        <v>164</v>
      </c>
      <c r="N73" t="s">
        <v>189</v>
      </c>
      <c r="O73" t="s">
        <v>166</v>
      </c>
      <c r="P73" t="s">
        <v>167</v>
      </c>
      <c r="Q73" t="s">
        <v>87</v>
      </c>
      <c r="R73" t="s">
        <v>358</v>
      </c>
      <c r="S73">
        <v>0</v>
      </c>
      <c r="T73">
        <v>0</v>
      </c>
      <c r="U73">
        <v>0</v>
      </c>
      <c r="V73">
        <v>0</v>
      </c>
      <c r="W73">
        <v>0</v>
      </c>
      <c r="X73">
        <v>2</v>
      </c>
      <c r="Y73">
        <v>0</v>
      </c>
      <c r="Z73">
        <v>0</v>
      </c>
      <c r="AA73">
        <v>0</v>
      </c>
      <c r="AB73">
        <v>0</v>
      </c>
      <c r="AC73">
        <v>0</v>
      </c>
      <c r="AD73">
        <v>2</v>
      </c>
      <c r="AE73">
        <v>0</v>
      </c>
      <c r="AF73">
        <v>0</v>
      </c>
      <c r="AG73">
        <v>0</v>
      </c>
      <c r="AH73">
        <v>0</v>
      </c>
      <c r="AI73">
        <v>0</v>
      </c>
      <c r="AJ73">
        <v>0</v>
      </c>
      <c r="AK73">
        <v>0</v>
      </c>
      <c r="AL73">
        <v>0</v>
      </c>
      <c r="AM73">
        <v>0</v>
      </c>
      <c r="AN73">
        <v>0</v>
      </c>
      <c r="AO73">
        <v>0</v>
      </c>
      <c r="AP73">
        <v>0</v>
      </c>
      <c r="AQ73">
        <v>0</v>
      </c>
      <c r="AR73">
        <v>0</v>
      </c>
      <c r="AS73">
        <v>0</v>
      </c>
      <c r="AT73">
        <v>0</v>
      </c>
      <c r="AU73" t="s">
        <v>51</v>
      </c>
      <c r="AV73" t="s">
        <v>325</v>
      </c>
      <c r="AW73" t="s">
        <v>169</v>
      </c>
      <c r="AX73" t="s">
        <v>326</v>
      </c>
      <c r="AY73">
        <v>77007</v>
      </c>
      <c r="AZ73">
        <v>48201510700</v>
      </c>
      <c r="BA73" t="s">
        <v>170</v>
      </c>
      <c r="BB73" t="s">
        <v>171</v>
      </c>
      <c r="BC73">
        <v>161828</v>
      </c>
      <c r="BD73">
        <v>2994</v>
      </c>
      <c r="BE73" t="s">
        <v>327</v>
      </c>
      <c r="BF73" t="s">
        <v>327</v>
      </c>
      <c r="BG73" t="s">
        <v>327</v>
      </c>
    </row>
    <row r="74" spans="1:59" x14ac:dyDescent="0.25">
      <c r="A74">
        <v>215587</v>
      </c>
      <c r="B74">
        <v>17153008</v>
      </c>
      <c r="C74">
        <v>2019</v>
      </c>
      <c r="D74" s="80">
        <v>43641</v>
      </c>
      <c r="E74">
        <v>17</v>
      </c>
      <c r="F74" t="s">
        <v>195</v>
      </c>
      <c r="G74" t="s">
        <v>161</v>
      </c>
      <c r="H74" t="s">
        <v>341</v>
      </c>
      <c r="I74" t="s">
        <v>162</v>
      </c>
      <c r="J74">
        <v>29.763876209999999</v>
      </c>
      <c r="K74">
        <v>-95.398994720000005</v>
      </c>
      <c r="L74" t="s">
        <v>202</v>
      </c>
      <c r="M74" t="s">
        <v>164</v>
      </c>
      <c r="N74" t="s">
        <v>189</v>
      </c>
      <c r="O74" t="s">
        <v>166</v>
      </c>
      <c r="P74" t="s">
        <v>175</v>
      </c>
      <c r="Q74" t="s">
        <v>86</v>
      </c>
      <c r="R74" t="s">
        <v>182</v>
      </c>
      <c r="S74">
        <v>0</v>
      </c>
      <c r="T74">
        <v>0</v>
      </c>
      <c r="U74">
        <v>1</v>
      </c>
      <c r="V74">
        <v>0</v>
      </c>
      <c r="W74">
        <v>1</v>
      </c>
      <c r="X74">
        <v>3</v>
      </c>
      <c r="Y74">
        <v>0</v>
      </c>
      <c r="Z74">
        <v>0</v>
      </c>
      <c r="AA74">
        <v>0</v>
      </c>
      <c r="AB74">
        <v>1</v>
      </c>
      <c r="AC74">
        <v>0</v>
      </c>
      <c r="AD74">
        <v>3</v>
      </c>
      <c r="AE74">
        <v>1</v>
      </c>
      <c r="AF74">
        <v>0</v>
      </c>
      <c r="AG74">
        <v>0</v>
      </c>
      <c r="AH74">
        <v>0</v>
      </c>
      <c r="AI74">
        <v>0</v>
      </c>
      <c r="AJ74">
        <v>0</v>
      </c>
      <c r="AK74">
        <v>0</v>
      </c>
      <c r="AL74">
        <v>0</v>
      </c>
      <c r="AM74">
        <v>0</v>
      </c>
      <c r="AN74">
        <v>0</v>
      </c>
      <c r="AO74">
        <v>0</v>
      </c>
      <c r="AP74">
        <v>0</v>
      </c>
      <c r="AQ74">
        <v>0</v>
      </c>
      <c r="AR74">
        <v>0</v>
      </c>
      <c r="AS74">
        <v>0</v>
      </c>
      <c r="AT74">
        <v>0</v>
      </c>
      <c r="AU74" t="s">
        <v>51</v>
      </c>
      <c r="AV74" t="s">
        <v>325</v>
      </c>
      <c r="AW74" t="s">
        <v>169</v>
      </c>
      <c r="AX74" t="s">
        <v>326</v>
      </c>
      <c r="AY74">
        <v>77007</v>
      </c>
      <c r="AZ74">
        <v>48201510700</v>
      </c>
      <c r="BA74" t="s">
        <v>170</v>
      </c>
      <c r="BB74" t="s">
        <v>171</v>
      </c>
      <c r="BC74">
        <v>56668</v>
      </c>
      <c r="BD74">
        <v>2994</v>
      </c>
      <c r="BE74" t="s">
        <v>327</v>
      </c>
      <c r="BF74" t="s">
        <v>327</v>
      </c>
      <c r="BG74" t="s">
        <v>327</v>
      </c>
    </row>
    <row r="75" spans="1:59" x14ac:dyDescent="0.25">
      <c r="A75">
        <v>223476</v>
      </c>
      <c r="B75">
        <v>17188349</v>
      </c>
      <c r="C75">
        <v>2019</v>
      </c>
      <c r="D75" s="80">
        <v>43665</v>
      </c>
      <c r="E75">
        <v>18</v>
      </c>
      <c r="F75" t="s">
        <v>172</v>
      </c>
      <c r="G75" t="s">
        <v>161</v>
      </c>
      <c r="H75" t="s">
        <v>334</v>
      </c>
      <c r="I75" t="s">
        <v>173</v>
      </c>
      <c r="J75">
        <v>29.767473769999999</v>
      </c>
      <c r="K75">
        <v>-95.397178179999997</v>
      </c>
      <c r="L75" t="s">
        <v>174</v>
      </c>
      <c r="M75" t="s">
        <v>164</v>
      </c>
      <c r="N75" t="s">
        <v>343</v>
      </c>
      <c r="O75" t="s">
        <v>166</v>
      </c>
      <c r="P75" t="s">
        <v>125</v>
      </c>
      <c r="Q75" t="s">
        <v>90</v>
      </c>
      <c r="R75" t="s">
        <v>359</v>
      </c>
      <c r="S75">
        <v>0</v>
      </c>
      <c r="T75">
        <v>0</v>
      </c>
      <c r="U75">
        <v>0</v>
      </c>
      <c r="V75">
        <v>1</v>
      </c>
      <c r="W75">
        <v>1</v>
      </c>
      <c r="X75">
        <v>2</v>
      </c>
      <c r="Y75">
        <v>0</v>
      </c>
      <c r="Z75">
        <v>0</v>
      </c>
      <c r="AA75">
        <v>0</v>
      </c>
      <c r="AB75">
        <v>0</v>
      </c>
      <c r="AC75">
        <v>1</v>
      </c>
      <c r="AD75">
        <v>2</v>
      </c>
      <c r="AE75">
        <v>1</v>
      </c>
      <c r="AF75">
        <v>0</v>
      </c>
      <c r="AG75">
        <v>0</v>
      </c>
      <c r="AH75">
        <v>0</v>
      </c>
      <c r="AI75">
        <v>0</v>
      </c>
      <c r="AJ75">
        <v>0</v>
      </c>
      <c r="AK75">
        <v>0</v>
      </c>
      <c r="AL75">
        <v>0</v>
      </c>
      <c r="AM75">
        <v>0</v>
      </c>
      <c r="AN75">
        <v>0</v>
      </c>
      <c r="AO75">
        <v>0</v>
      </c>
      <c r="AP75">
        <v>0</v>
      </c>
      <c r="AQ75">
        <v>0</v>
      </c>
      <c r="AR75">
        <v>0</v>
      </c>
      <c r="AS75">
        <v>0</v>
      </c>
      <c r="AT75">
        <v>0</v>
      </c>
      <c r="AU75" t="s">
        <v>51</v>
      </c>
      <c r="AV75" t="s">
        <v>325</v>
      </c>
      <c r="AW75" t="s">
        <v>169</v>
      </c>
      <c r="AX75" t="s">
        <v>332</v>
      </c>
      <c r="AY75">
        <v>77007</v>
      </c>
      <c r="AZ75">
        <v>48201510700</v>
      </c>
      <c r="BA75" t="s">
        <v>170</v>
      </c>
      <c r="BB75" t="s">
        <v>171</v>
      </c>
      <c r="BC75">
        <v>162048</v>
      </c>
      <c r="BD75">
        <v>2994</v>
      </c>
      <c r="BE75" t="s">
        <v>327</v>
      </c>
      <c r="BF75" t="s">
        <v>327</v>
      </c>
      <c r="BG75" t="s">
        <v>327</v>
      </c>
    </row>
    <row r="76" spans="1:59" x14ac:dyDescent="0.25">
      <c r="A76">
        <v>223703</v>
      </c>
      <c r="B76">
        <v>17189072</v>
      </c>
      <c r="C76">
        <v>2019</v>
      </c>
      <c r="D76" s="80">
        <v>43665</v>
      </c>
      <c r="E76">
        <v>14</v>
      </c>
      <c r="F76" t="s">
        <v>172</v>
      </c>
      <c r="G76" t="s">
        <v>161</v>
      </c>
      <c r="H76" t="s">
        <v>323</v>
      </c>
      <c r="I76" t="s">
        <v>173</v>
      </c>
      <c r="J76">
        <v>29.761134770000002</v>
      </c>
      <c r="K76">
        <v>-95.39815308</v>
      </c>
      <c r="L76" t="s">
        <v>174</v>
      </c>
      <c r="M76" t="s">
        <v>164</v>
      </c>
      <c r="N76" t="s">
        <v>189</v>
      </c>
      <c r="O76" t="s">
        <v>166</v>
      </c>
      <c r="P76" t="s">
        <v>167</v>
      </c>
      <c r="Q76" t="s">
        <v>86</v>
      </c>
      <c r="R76" t="s">
        <v>190</v>
      </c>
      <c r="S76">
        <v>0</v>
      </c>
      <c r="T76">
        <v>0</v>
      </c>
      <c r="U76">
        <v>0</v>
      </c>
      <c r="V76">
        <v>0</v>
      </c>
      <c r="W76">
        <v>0</v>
      </c>
      <c r="X76">
        <v>1</v>
      </c>
      <c r="Y76">
        <v>1</v>
      </c>
      <c r="Z76">
        <v>0</v>
      </c>
      <c r="AA76">
        <v>0</v>
      </c>
      <c r="AB76">
        <v>0</v>
      </c>
      <c r="AC76">
        <v>0</v>
      </c>
      <c r="AD76">
        <v>1</v>
      </c>
      <c r="AE76">
        <v>0</v>
      </c>
      <c r="AF76">
        <v>1</v>
      </c>
      <c r="AG76">
        <v>0</v>
      </c>
      <c r="AH76">
        <v>0</v>
      </c>
      <c r="AI76">
        <v>0</v>
      </c>
      <c r="AJ76">
        <v>0</v>
      </c>
      <c r="AK76">
        <v>0</v>
      </c>
      <c r="AL76">
        <v>0</v>
      </c>
      <c r="AM76">
        <v>0</v>
      </c>
      <c r="AN76">
        <v>0</v>
      </c>
      <c r="AO76">
        <v>0</v>
      </c>
      <c r="AP76">
        <v>0</v>
      </c>
      <c r="AQ76">
        <v>0</v>
      </c>
      <c r="AR76">
        <v>0</v>
      </c>
      <c r="AS76">
        <v>0</v>
      </c>
      <c r="AT76">
        <v>0</v>
      </c>
      <c r="AU76" t="s">
        <v>51</v>
      </c>
      <c r="AV76" t="s">
        <v>325</v>
      </c>
      <c r="AW76" t="s">
        <v>169</v>
      </c>
      <c r="AX76" t="s">
        <v>326</v>
      </c>
      <c r="AY76">
        <v>77019</v>
      </c>
      <c r="AZ76">
        <v>48201410200</v>
      </c>
      <c r="BA76" t="s">
        <v>170</v>
      </c>
      <c r="BB76" t="s">
        <v>171</v>
      </c>
      <c r="BC76">
        <v>161828</v>
      </c>
      <c r="BD76">
        <v>2994</v>
      </c>
      <c r="BE76" t="s">
        <v>327</v>
      </c>
      <c r="BF76" t="s">
        <v>327</v>
      </c>
      <c r="BG76" t="s">
        <v>327</v>
      </c>
    </row>
    <row r="77" spans="1:59" x14ac:dyDescent="0.25">
      <c r="A77">
        <v>227962</v>
      </c>
      <c r="B77">
        <v>17207907</v>
      </c>
      <c r="C77">
        <v>2019</v>
      </c>
      <c r="D77" s="80">
        <v>43675</v>
      </c>
      <c r="E77">
        <v>15</v>
      </c>
      <c r="F77" t="s">
        <v>183</v>
      </c>
      <c r="G77" t="s">
        <v>161</v>
      </c>
      <c r="H77" t="s">
        <v>323</v>
      </c>
      <c r="I77" t="s">
        <v>179</v>
      </c>
      <c r="J77">
        <v>29.759534800000001</v>
      </c>
      <c r="K77">
        <v>-95.39815308</v>
      </c>
      <c r="L77" t="s">
        <v>174</v>
      </c>
      <c r="M77" t="s">
        <v>164</v>
      </c>
      <c r="N77" t="s">
        <v>165</v>
      </c>
      <c r="O77" t="s">
        <v>166</v>
      </c>
      <c r="P77" t="s">
        <v>167</v>
      </c>
      <c r="Q77" t="s">
        <v>87</v>
      </c>
      <c r="R77" t="s">
        <v>324</v>
      </c>
      <c r="S77">
        <v>0</v>
      </c>
      <c r="T77">
        <v>0</v>
      </c>
      <c r="U77">
        <v>0</v>
      </c>
      <c r="V77">
        <v>0</v>
      </c>
      <c r="W77">
        <v>0</v>
      </c>
      <c r="X77">
        <v>2</v>
      </c>
      <c r="Y77">
        <v>0</v>
      </c>
      <c r="Z77">
        <v>0</v>
      </c>
      <c r="AA77">
        <v>0</v>
      </c>
      <c r="AB77">
        <v>0</v>
      </c>
      <c r="AC77">
        <v>0</v>
      </c>
      <c r="AD77">
        <v>2</v>
      </c>
      <c r="AE77">
        <v>0</v>
      </c>
      <c r="AF77">
        <v>0</v>
      </c>
      <c r="AG77">
        <v>0</v>
      </c>
      <c r="AH77">
        <v>0</v>
      </c>
      <c r="AI77">
        <v>0</v>
      </c>
      <c r="AJ77">
        <v>0</v>
      </c>
      <c r="AK77">
        <v>0</v>
      </c>
      <c r="AL77">
        <v>0</v>
      </c>
      <c r="AM77">
        <v>0</v>
      </c>
      <c r="AN77">
        <v>0</v>
      </c>
      <c r="AO77">
        <v>0</v>
      </c>
      <c r="AP77">
        <v>0</v>
      </c>
      <c r="AQ77">
        <v>0</v>
      </c>
      <c r="AR77">
        <v>0</v>
      </c>
      <c r="AS77">
        <v>0</v>
      </c>
      <c r="AT77">
        <v>0</v>
      </c>
      <c r="AU77" t="s">
        <v>51</v>
      </c>
      <c r="AV77" t="s">
        <v>325</v>
      </c>
      <c r="AW77" t="s">
        <v>169</v>
      </c>
      <c r="AX77" t="s">
        <v>326</v>
      </c>
      <c r="AY77">
        <v>77019</v>
      </c>
      <c r="AZ77">
        <v>48201410300</v>
      </c>
      <c r="BA77" t="s">
        <v>170</v>
      </c>
      <c r="BB77" t="s">
        <v>171</v>
      </c>
      <c r="BC77">
        <v>161828</v>
      </c>
      <c r="BD77">
        <v>2994</v>
      </c>
      <c r="BE77" t="s">
        <v>327</v>
      </c>
      <c r="BF77" t="s">
        <v>327</v>
      </c>
      <c r="BG77" t="s">
        <v>327</v>
      </c>
    </row>
    <row r="78" spans="1:59" x14ac:dyDescent="0.25">
      <c r="A78">
        <v>230109</v>
      </c>
      <c r="B78">
        <v>17217571</v>
      </c>
      <c r="C78">
        <v>2019</v>
      </c>
      <c r="D78" s="80">
        <v>43683</v>
      </c>
      <c r="E78">
        <v>8</v>
      </c>
      <c r="F78" t="s">
        <v>195</v>
      </c>
      <c r="G78" t="s">
        <v>161</v>
      </c>
      <c r="H78" t="s">
        <v>334</v>
      </c>
      <c r="I78" t="s">
        <v>173</v>
      </c>
      <c r="J78">
        <v>29.763894799999999</v>
      </c>
      <c r="K78">
        <v>-95.398943079999995</v>
      </c>
      <c r="L78" t="s">
        <v>174</v>
      </c>
      <c r="M78" t="s">
        <v>164</v>
      </c>
      <c r="N78" t="s">
        <v>189</v>
      </c>
      <c r="O78" t="s">
        <v>166</v>
      </c>
      <c r="P78" t="s">
        <v>167</v>
      </c>
      <c r="Q78" t="s">
        <v>86</v>
      </c>
      <c r="R78" t="s">
        <v>182</v>
      </c>
      <c r="S78">
        <v>0</v>
      </c>
      <c r="T78">
        <v>0</v>
      </c>
      <c r="U78">
        <v>0</v>
      </c>
      <c r="V78">
        <v>0</v>
      </c>
      <c r="W78">
        <v>0</v>
      </c>
      <c r="X78">
        <v>2</v>
      </c>
      <c r="Y78">
        <v>0</v>
      </c>
      <c r="Z78">
        <v>0</v>
      </c>
      <c r="AA78">
        <v>0</v>
      </c>
      <c r="AB78">
        <v>0</v>
      </c>
      <c r="AC78">
        <v>0</v>
      </c>
      <c r="AD78">
        <v>2</v>
      </c>
      <c r="AE78">
        <v>0</v>
      </c>
      <c r="AF78">
        <v>0</v>
      </c>
      <c r="AG78">
        <v>0</v>
      </c>
      <c r="AH78">
        <v>0</v>
      </c>
      <c r="AI78">
        <v>0</v>
      </c>
      <c r="AJ78">
        <v>0</v>
      </c>
      <c r="AK78">
        <v>0</v>
      </c>
      <c r="AL78">
        <v>0</v>
      </c>
      <c r="AM78">
        <v>0</v>
      </c>
      <c r="AN78">
        <v>0</v>
      </c>
      <c r="AO78">
        <v>0</v>
      </c>
      <c r="AP78">
        <v>0</v>
      </c>
      <c r="AQ78">
        <v>0</v>
      </c>
      <c r="AR78">
        <v>0</v>
      </c>
      <c r="AS78">
        <v>0</v>
      </c>
      <c r="AT78">
        <v>0</v>
      </c>
      <c r="AU78" t="s">
        <v>51</v>
      </c>
      <c r="AV78" t="s">
        <v>325</v>
      </c>
      <c r="AW78" t="s">
        <v>169</v>
      </c>
      <c r="AX78" t="s">
        <v>326</v>
      </c>
      <c r="AY78">
        <v>77007</v>
      </c>
      <c r="AZ78">
        <v>48201510700</v>
      </c>
      <c r="BA78" t="s">
        <v>170</v>
      </c>
      <c r="BB78" t="s">
        <v>171</v>
      </c>
      <c r="BC78">
        <v>56668</v>
      </c>
      <c r="BD78">
        <v>2994</v>
      </c>
      <c r="BE78" t="s">
        <v>327</v>
      </c>
      <c r="BF78" t="s">
        <v>327</v>
      </c>
      <c r="BG78" t="s">
        <v>327</v>
      </c>
    </row>
    <row r="79" spans="1:59" x14ac:dyDescent="0.25">
      <c r="A79">
        <v>231701</v>
      </c>
      <c r="B79">
        <v>17224518</v>
      </c>
      <c r="C79">
        <v>2019</v>
      </c>
      <c r="D79" s="80">
        <v>43684</v>
      </c>
      <c r="E79">
        <v>19</v>
      </c>
      <c r="F79" t="s">
        <v>198</v>
      </c>
      <c r="G79" t="s">
        <v>161</v>
      </c>
      <c r="H79" t="s">
        <v>334</v>
      </c>
      <c r="I79" t="s">
        <v>177</v>
      </c>
      <c r="J79">
        <v>29.767473769999999</v>
      </c>
      <c r="K79">
        <v>-95.397178179999997</v>
      </c>
      <c r="L79" t="s">
        <v>174</v>
      </c>
      <c r="M79" t="s">
        <v>164</v>
      </c>
      <c r="N79" t="s">
        <v>189</v>
      </c>
      <c r="O79" t="s">
        <v>166</v>
      </c>
      <c r="P79" t="s">
        <v>125</v>
      </c>
      <c r="Q79" t="s">
        <v>87</v>
      </c>
      <c r="R79" t="s">
        <v>338</v>
      </c>
      <c r="S79">
        <v>0</v>
      </c>
      <c r="T79">
        <v>0</v>
      </c>
      <c r="U79">
        <v>0</v>
      </c>
      <c r="V79">
        <v>3</v>
      </c>
      <c r="W79">
        <v>3</v>
      </c>
      <c r="X79">
        <v>3</v>
      </c>
      <c r="Y79">
        <v>0</v>
      </c>
      <c r="Z79">
        <v>0</v>
      </c>
      <c r="AA79">
        <v>0</v>
      </c>
      <c r="AB79">
        <v>0</v>
      </c>
      <c r="AC79">
        <v>3</v>
      </c>
      <c r="AD79">
        <v>3</v>
      </c>
      <c r="AE79">
        <v>3</v>
      </c>
      <c r="AF79">
        <v>0</v>
      </c>
      <c r="AG79">
        <v>0</v>
      </c>
      <c r="AH79">
        <v>0</v>
      </c>
      <c r="AI79">
        <v>0</v>
      </c>
      <c r="AJ79">
        <v>0</v>
      </c>
      <c r="AK79">
        <v>0</v>
      </c>
      <c r="AL79">
        <v>0</v>
      </c>
      <c r="AM79">
        <v>0</v>
      </c>
      <c r="AN79">
        <v>0</v>
      </c>
      <c r="AO79">
        <v>0</v>
      </c>
      <c r="AP79">
        <v>0</v>
      </c>
      <c r="AQ79">
        <v>0</v>
      </c>
      <c r="AR79">
        <v>0</v>
      </c>
      <c r="AS79">
        <v>0</v>
      </c>
      <c r="AT79">
        <v>0</v>
      </c>
      <c r="AU79" t="s">
        <v>51</v>
      </c>
      <c r="AV79" t="s">
        <v>325</v>
      </c>
      <c r="AW79" t="s">
        <v>169</v>
      </c>
      <c r="AX79" t="s">
        <v>332</v>
      </c>
      <c r="AY79">
        <v>77007</v>
      </c>
      <c r="AZ79">
        <v>48201510700</v>
      </c>
      <c r="BA79" t="s">
        <v>170</v>
      </c>
      <c r="BB79" t="s">
        <v>171</v>
      </c>
      <c r="BC79">
        <v>162048</v>
      </c>
      <c r="BD79">
        <v>2994</v>
      </c>
      <c r="BE79" t="s">
        <v>327</v>
      </c>
      <c r="BF79" t="s">
        <v>327</v>
      </c>
      <c r="BG79" t="s">
        <v>327</v>
      </c>
    </row>
    <row r="80" spans="1:59" x14ac:dyDescent="0.25">
      <c r="A80">
        <v>233128</v>
      </c>
      <c r="B80">
        <v>17230393</v>
      </c>
      <c r="C80">
        <v>2019</v>
      </c>
      <c r="D80" s="80">
        <v>43686</v>
      </c>
      <c r="E80">
        <v>18</v>
      </c>
      <c r="F80" t="s">
        <v>172</v>
      </c>
      <c r="G80" t="s">
        <v>161</v>
      </c>
      <c r="H80" t="s">
        <v>328</v>
      </c>
      <c r="I80" t="s">
        <v>179</v>
      </c>
      <c r="J80">
        <v>29.7573148</v>
      </c>
      <c r="K80">
        <v>-95.398103079999998</v>
      </c>
      <c r="L80" t="s">
        <v>174</v>
      </c>
      <c r="M80" t="s">
        <v>164</v>
      </c>
      <c r="N80" t="s">
        <v>360</v>
      </c>
      <c r="O80" t="s">
        <v>166</v>
      </c>
      <c r="P80" t="s">
        <v>167</v>
      </c>
      <c r="Q80" t="s">
        <v>87</v>
      </c>
      <c r="R80" t="s">
        <v>324</v>
      </c>
      <c r="S80">
        <v>0</v>
      </c>
      <c r="T80">
        <v>0</v>
      </c>
      <c r="U80">
        <v>0</v>
      </c>
      <c r="V80">
        <v>0</v>
      </c>
      <c r="W80">
        <v>0</v>
      </c>
      <c r="X80">
        <v>3</v>
      </c>
      <c r="Y80">
        <v>0</v>
      </c>
      <c r="Z80">
        <v>0</v>
      </c>
      <c r="AA80">
        <v>0</v>
      </c>
      <c r="AB80">
        <v>0</v>
      </c>
      <c r="AC80">
        <v>0</v>
      </c>
      <c r="AD80">
        <v>3</v>
      </c>
      <c r="AE80">
        <v>0</v>
      </c>
      <c r="AF80">
        <v>0</v>
      </c>
      <c r="AG80">
        <v>0</v>
      </c>
      <c r="AH80">
        <v>0</v>
      </c>
      <c r="AI80">
        <v>0</v>
      </c>
      <c r="AJ80">
        <v>0</v>
      </c>
      <c r="AK80">
        <v>0</v>
      </c>
      <c r="AL80">
        <v>0</v>
      </c>
      <c r="AM80">
        <v>0</v>
      </c>
      <c r="AN80">
        <v>0</v>
      </c>
      <c r="AO80">
        <v>0</v>
      </c>
      <c r="AP80">
        <v>0</v>
      </c>
      <c r="AQ80">
        <v>0</v>
      </c>
      <c r="AR80">
        <v>0</v>
      </c>
      <c r="AS80">
        <v>0</v>
      </c>
      <c r="AT80">
        <v>0</v>
      </c>
      <c r="AU80" t="s">
        <v>51</v>
      </c>
      <c r="AV80" t="s">
        <v>325</v>
      </c>
      <c r="AW80" t="s">
        <v>169</v>
      </c>
      <c r="AX80" t="s">
        <v>326</v>
      </c>
      <c r="AY80">
        <v>77019</v>
      </c>
      <c r="AZ80">
        <v>48201410200</v>
      </c>
      <c r="BA80" t="s">
        <v>170</v>
      </c>
      <c r="BB80" t="s">
        <v>171</v>
      </c>
      <c r="BC80">
        <v>161608</v>
      </c>
      <c r="BD80">
        <v>2994</v>
      </c>
      <c r="BE80" t="s">
        <v>327</v>
      </c>
      <c r="BF80" t="s">
        <v>327</v>
      </c>
      <c r="BG80" t="s">
        <v>327</v>
      </c>
    </row>
    <row r="81" spans="1:59" x14ac:dyDescent="0.25">
      <c r="A81">
        <v>239278</v>
      </c>
      <c r="B81">
        <v>17257478</v>
      </c>
      <c r="C81">
        <v>2019</v>
      </c>
      <c r="D81" s="80">
        <v>43705</v>
      </c>
      <c r="E81">
        <v>8</v>
      </c>
      <c r="F81" t="s">
        <v>198</v>
      </c>
      <c r="G81" t="s">
        <v>161</v>
      </c>
      <c r="H81" t="s">
        <v>328</v>
      </c>
      <c r="I81" t="s">
        <v>173</v>
      </c>
      <c r="J81">
        <v>29.7573148</v>
      </c>
      <c r="K81">
        <v>-95.398103079999998</v>
      </c>
      <c r="L81" t="s">
        <v>174</v>
      </c>
      <c r="M81" t="s">
        <v>164</v>
      </c>
      <c r="N81" t="s">
        <v>165</v>
      </c>
      <c r="O81" t="s">
        <v>166</v>
      </c>
      <c r="P81" t="s">
        <v>167</v>
      </c>
      <c r="Q81" t="s">
        <v>87</v>
      </c>
      <c r="R81" t="s">
        <v>324</v>
      </c>
      <c r="S81">
        <v>0</v>
      </c>
      <c r="T81">
        <v>0</v>
      </c>
      <c r="U81">
        <v>0</v>
      </c>
      <c r="V81">
        <v>0</v>
      </c>
      <c r="W81">
        <v>0</v>
      </c>
      <c r="X81">
        <v>2</v>
      </c>
      <c r="Y81">
        <v>0</v>
      </c>
      <c r="Z81">
        <v>0</v>
      </c>
      <c r="AA81">
        <v>0</v>
      </c>
      <c r="AB81">
        <v>0</v>
      </c>
      <c r="AC81">
        <v>0</v>
      </c>
      <c r="AD81">
        <v>2</v>
      </c>
      <c r="AE81">
        <v>0</v>
      </c>
      <c r="AF81">
        <v>0</v>
      </c>
      <c r="AG81">
        <v>0</v>
      </c>
      <c r="AH81">
        <v>0</v>
      </c>
      <c r="AI81">
        <v>0</v>
      </c>
      <c r="AJ81">
        <v>0</v>
      </c>
      <c r="AK81">
        <v>0</v>
      </c>
      <c r="AL81">
        <v>0</v>
      </c>
      <c r="AM81">
        <v>0</v>
      </c>
      <c r="AN81">
        <v>0</v>
      </c>
      <c r="AO81">
        <v>0</v>
      </c>
      <c r="AP81">
        <v>0</v>
      </c>
      <c r="AQ81">
        <v>0</v>
      </c>
      <c r="AR81">
        <v>0</v>
      </c>
      <c r="AS81">
        <v>0</v>
      </c>
      <c r="AT81">
        <v>0</v>
      </c>
      <c r="AU81" t="s">
        <v>51</v>
      </c>
      <c r="AV81" t="s">
        <v>325</v>
      </c>
      <c r="AW81" t="s">
        <v>169</v>
      </c>
      <c r="AX81" t="s">
        <v>326</v>
      </c>
      <c r="AY81">
        <v>77019</v>
      </c>
      <c r="AZ81">
        <v>48201410200</v>
      </c>
      <c r="BA81" t="s">
        <v>170</v>
      </c>
      <c r="BB81" t="s">
        <v>171</v>
      </c>
      <c r="BC81">
        <v>161608</v>
      </c>
      <c r="BD81">
        <v>2994</v>
      </c>
      <c r="BE81" t="s">
        <v>327</v>
      </c>
      <c r="BF81" t="s">
        <v>327</v>
      </c>
      <c r="BG81" t="s">
        <v>327</v>
      </c>
    </row>
    <row r="82" spans="1:59" x14ac:dyDescent="0.25">
      <c r="A82">
        <v>242217</v>
      </c>
      <c r="B82">
        <v>17271097</v>
      </c>
      <c r="C82">
        <v>2019</v>
      </c>
      <c r="D82" s="80">
        <v>43698</v>
      </c>
      <c r="E82">
        <v>16</v>
      </c>
      <c r="F82" t="s">
        <v>198</v>
      </c>
      <c r="G82" t="s">
        <v>161</v>
      </c>
      <c r="H82" t="s">
        <v>334</v>
      </c>
      <c r="I82" t="s">
        <v>179</v>
      </c>
      <c r="J82">
        <v>29.768097260000001</v>
      </c>
      <c r="K82">
        <v>-95.397174440000001</v>
      </c>
      <c r="L82" t="s">
        <v>174</v>
      </c>
      <c r="M82" t="s">
        <v>164</v>
      </c>
      <c r="N82" t="s">
        <v>189</v>
      </c>
      <c r="O82" t="s">
        <v>166</v>
      </c>
      <c r="P82" t="s">
        <v>167</v>
      </c>
      <c r="Q82" t="s">
        <v>89</v>
      </c>
      <c r="R82" t="s">
        <v>324</v>
      </c>
      <c r="S82">
        <v>0</v>
      </c>
      <c r="T82">
        <v>0</v>
      </c>
      <c r="U82">
        <v>0</v>
      </c>
      <c r="V82">
        <v>0</v>
      </c>
      <c r="W82">
        <v>0</v>
      </c>
      <c r="X82">
        <v>2</v>
      </c>
      <c r="Y82">
        <v>0</v>
      </c>
      <c r="Z82">
        <v>0</v>
      </c>
      <c r="AA82">
        <v>0</v>
      </c>
      <c r="AB82">
        <v>0</v>
      </c>
      <c r="AC82">
        <v>0</v>
      </c>
      <c r="AD82">
        <v>2</v>
      </c>
      <c r="AE82">
        <v>0</v>
      </c>
      <c r="AF82">
        <v>0</v>
      </c>
      <c r="AG82">
        <v>0</v>
      </c>
      <c r="AH82">
        <v>0</v>
      </c>
      <c r="AI82">
        <v>0</v>
      </c>
      <c r="AJ82">
        <v>0</v>
      </c>
      <c r="AK82">
        <v>0</v>
      </c>
      <c r="AL82">
        <v>0</v>
      </c>
      <c r="AM82">
        <v>0</v>
      </c>
      <c r="AN82">
        <v>0</v>
      </c>
      <c r="AO82">
        <v>0</v>
      </c>
      <c r="AP82">
        <v>0</v>
      </c>
      <c r="AQ82">
        <v>0</v>
      </c>
      <c r="AR82">
        <v>0</v>
      </c>
      <c r="AS82">
        <v>0</v>
      </c>
      <c r="AT82">
        <v>0</v>
      </c>
      <c r="AU82" t="s">
        <v>51</v>
      </c>
      <c r="AV82" t="s">
        <v>325</v>
      </c>
      <c r="AW82" t="s">
        <v>169</v>
      </c>
      <c r="AX82" t="s">
        <v>332</v>
      </c>
      <c r="AY82">
        <v>77007</v>
      </c>
      <c r="AZ82">
        <v>48201510700</v>
      </c>
      <c r="BA82" t="s">
        <v>170</v>
      </c>
      <c r="BB82" t="s">
        <v>171</v>
      </c>
      <c r="BC82">
        <v>162048</v>
      </c>
      <c r="BD82">
        <v>2994</v>
      </c>
      <c r="BE82" t="s">
        <v>327</v>
      </c>
      <c r="BF82" t="s">
        <v>327</v>
      </c>
      <c r="BG82" t="s">
        <v>327</v>
      </c>
    </row>
    <row r="83" spans="1:59" x14ac:dyDescent="0.25">
      <c r="A83">
        <v>243715</v>
      </c>
      <c r="B83">
        <v>17277805</v>
      </c>
      <c r="C83">
        <v>2019</v>
      </c>
      <c r="D83" s="80">
        <v>43708</v>
      </c>
      <c r="E83">
        <v>2</v>
      </c>
      <c r="F83" t="s">
        <v>178</v>
      </c>
      <c r="G83" t="s">
        <v>161</v>
      </c>
      <c r="H83" t="s">
        <v>331</v>
      </c>
      <c r="I83" t="s">
        <v>184</v>
      </c>
      <c r="J83">
        <v>29.769546640000002</v>
      </c>
      <c r="K83">
        <v>-95.397308730000006</v>
      </c>
      <c r="L83" t="s">
        <v>163</v>
      </c>
      <c r="M83" t="s">
        <v>339</v>
      </c>
      <c r="N83" t="s">
        <v>165</v>
      </c>
      <c r="O83" t="s">
        <v>166</v>
      </c>
      <c r="P83" t="s">
        <v>175</v>
      </c>
      <c r="Q83" t="s">
        <v>90</v>
      </c>
      <c r="R83" t="s">
        <v>182</v>
      </c>
      <c r="S83">
        <v>0</v>
      </c>
      <c r="T83">
        <v>0</v>
      </c>
      <c r="U83">
        <v>3</v>
      </c>
      <c r="V83">
        <v>0</v>
      </c>
      <c r="W83">
        <v>3</v>
      </c>
      <c r="X83">
        <v>0</v>
      </c>
      <c r="Y83">
        <v>1</v>
      </c>
      <c r="Z83">
        <v>0</v>
      </c>
      <c r="AA83">
        <v>0</v>
      </c>
      <c r="AB83">
        <v>3</v>
      </c>
      <c r="AC83">
        <v>0</v>
      </c>
      <c r="AD83">
        <v>0</v>
      </c>
      <c r="AE83">
        <v>3</v>
      </c>
      <c r="AF83">
        <v>1</v>
      </c>
      <c r="AG83">
        <v>0</v>
      </c>
      <c r="AH83">
        <v>0</v>
      </c>
      <c r="AI83">
        <v>0</v>
      </c>
      <c r="AJ83">
        <v>0</v>
      </c>
      <c r="AK83">
        <v>0</v>
      </c>
      <c r="AL83">
        <v>0</v>
      </c>
      <c r="AM83">
        <v>0</v>
      </c>
      <c r="AN83">
        <v>0</v>
      </c>
      <c r="AO83">
        <v>0</v>
      </c>
      <c r="AP83">
        <v>0</v>
      </c>
      <c r="AQ83">
        <v>0</v>
      </c>
      <c r="AR83">
        <v>0</v>
      </c>
      <c r="AS83">
        <v>0</v>
      </c>
      <c r="AT83">
        <v>0</v>
      </c>
      <c r="AU83" t="s">
        <v>51</v>
      </c>
      <c r="AV83" t="s">
        <v>325</v>
      </c>
      <c r="AW83" t="s">
        <v>169</v>
      </c>
      <c r="AX83" t="s">
        <v>332</v>
      </c>
      <c r="AY83">
        <v>77007</v>
      </c>
      <c r="AZ83">
        <v>48201510700</v>
      </c>
      <c r="BA83" t="s">
        <v>170</v>
      </c>
      <c r="BB83" t="s">
        <v>171</v>
      </c>
      <c r="BC83">
        <v>162048</v>
      </c>
      <c r="BD83">
        <v>2994</v>
      </c>
      <c r="BE83" t="s">
        <v>327</v>
      </c>
      <c r="BF83" t="s">
        <v>327</v>
      </c>
      <c r="BG83" t="s">
        <v>327</v>
      </c>
    </row>
    <row r="84" spans="1:59" x14ac:dyDescent="0.25">
      <c r="A84">
        <v>246025</v>
      </c>
      <c r="B84">
        <v>17287758</v>
      </c>
      <c r="C84">
        <v>2019</v>
      </c>
      <c r="D84" s="80">
        <v>43718</v>
      </c>
      <c r="E84">
        <v>16</v>
      </c>
      <c r="F84" t="s">
        <v>195</v>
      </c>
      <c r="G84" t="s">
        <v>161</v>
      </c>
      <c r="H84" t="s">
        <v>331</v>
      </c>
      <c r="I84" t="s">
        <v>184</v>
      </c>
      <c r="J84">
        <v>29.769548480000001</v>
      </c>
      <c r="K84">
        <v>-95.397324380000001</v>
      </c>
      <c r="L84" t="s">
        <v>174</v>
      </c>
      <c r="M84" t="s">
        <v>164</v>
      </c>
      <c r="N84" t="s">
        <v>193</v>
      </c>
      <c r="O84" t="s">
        <v>166</v>
      </c>
      <c r="P84" t="s">
        <v>125</v>
      </c>
      <c r="Q84" t="s">
        <v>86</v>
      </c>
      <c r="R84" t="s">
        <v>182</v>
      </c>
      <c r="S84">
        <v>0</v>
      </c>
      <c r="T84">
        <v>0</v>
      </c>
      <c r="U84">
        <v>0</v>
      </c>
      <c r="V84">
        <v>1</v>
      </c>
      <c r="W84">
        <v>1</v>
      </c>
      <c r="X84">
        <v>1</v>
      </c>
      <c r="Y84">
        <v>1</v>
      </c>
      <c r="Z84">
        <v>0</v>
      </c>
      <c r="AA84">
        <v>0</v>
      </c>
      <c r="AB84">
        <v>0</v>
      </c>
      <c r="AC84">
        <v>1</v>
      </c>
      <c r="AD84">
        <v>1</v>
      </c>
      <c r="AE84">
        <v>1</v>
      </c>
      <c r="AF84">
        <v>1</v>
      </c>
      <c r="AG84">
        <v>0</v>
      </c>
      <c r="AH84">
        <v>0</v>
      </c>
      <c r="AI84">
        <v>0</v>
      </c>
      <c r="AJ84">
        <v>0</v>
      </c>
      <c r="AK84">
        <v>0</v>
      </c>
      <c r="AL84">
        <v>0</v>
      </c>
      <c r="AM84">
        <v>0</v>
      </c>
      <c r="AN84">
        <v>0</v>
      </c>
      <c r="AO84">
        <v>0</v>
      </c>
      <c r="AP84">
        <v>0</v>
      </c>
      <c r="AQ84">
        <v>0</v>
      </c>
      <c r="AR84">
        <v>0</v>
      </c>
      <c r="AS84">
        <v>0</v>
      </c>
      <c r="AT84">
        <v>0</v>
      </c>
      <c r="AU84" t="s">
        <v>51</v>
      </c>
      <c r="AV84" t="s">
        <v>325</v>
      </c>
      <c r="AW84" t="s">
        <v>169</v>
      </c>
      <c r="AX84" t="s">
        <v>332</v>
      </c>
      <c r="AY84">
        <v>77007</v>
      </c>
      <c r="AZ84">
        <v>48201510700</v>
      </c>
      <c r="BA84" t="s">
        <v>170</v>
      </c>
      <c r="BB84" t="s">
        <v>171</v>
      </c>
      <c r="BC84">
        <v>162048</v>
      </c>
      <c r="BD84">
        <v>2994</v>
      </c>
      <c r="BE84" t="s">
        <v>327</v>
      </c>
      <c r="BF84" t="s">
        <v>327</v>
      </c>
      <c r="BG84" t="s">
        <v>327</v>
      </c>
    </row>
    <row r="85" spans="1:59" x14ac:dyDescent="0.25">
      <c r="A85">
        <v>247369</v>
      </c>
      <c r="B85">
        <v>17293839</v>
      </c>
      <c r="C85">
        <v>2019</v>
      </c>
      <c r="D85" s="80">
        <v>43719</v>
      </c>
      <c r="E85">
        <v>7</v>
      </c>
      <c r="F85" t="s">
        <v>198</v>
      </c>
      <c r="G85" t="s">
        <v>161</v>
      </c>
      <c r="H85" t="s">
        <v>334</v>
      </c>
      <c r="I85" t="s">
        <v>177</v>
      </c>
      <c r="J85">
        <v>29.766524799999999</v>
      </c>
      <c r="K85">
        <v>-95.397383079999997</v>
      </c>
      <c r="L85" t="s">
        <v>174</v>
      </c>
      <c r="M85" t="s">
        <v>164</v>
      </c>
      <c r="N85" t="s">
        <v>185</v>
      </c>
      <c r="O85" t="s">
        <v>166</v>
      </c>
      <c r="P85" t="s">
        <v>125</v>
      </c>
      <c r="Q85" t="s">
        <v>87</v>
      </c>
      <c r="R85" t="s">
        <v>186</v>
      </c>
      <c r="S85">
        <v>0</v>
      </c>
      <c r="T85">
        <v>0</v>
      </c>
      <c r="U85">
        <v>0</v>
      </c>
      <c r="V85">
        <v>1</v>
      </c>
      <c r="W85">
        <v>1</v>
      </c>
      <c r="X85">
        <v>1</v>
      </c>
      <c r="Y85">
        <v>0</v>
      </c>
      <c r="Z85">
        <v>0</v>
      </c>
      <c r="AA85">
        <v>0</v>
      </c>
      <c r="AB85">
        <v>0</v>
      </c>
      <c r="AC85">
        <v>1</v>
      </c>
      <c r="AD85">
        <v>1</v>
      </c>
      <c r="AE85">
        <v>1</v>
      </c>
      <c r="AF85">
        <v>0</v>
      </c>
      <c r="AG85">
        <v>0</v>
      </c>
      <c r="AH85">
        <v>0</v>
      </c>
      <c r="AI85">
        <v>0</v>
      </c>
      <c r="AJ85">
        <v>0</v>
      </c>
      <c r="AK85">
        <v>0</v>
      </c>
      <c r="AL85">
        <v>0</v>
      </c>
      <c r="AM85">
        <v>0</v>
      </c>
      <c r="AN85">
        <v>0</v>
      </c>
      <c r="AO85">
        <v>0</v>
      </c>
      <c r="AP85">
        <v>0</v>
      </c>
      <c r="AQ85">
        <v>0</v>
      </c>
      <c r="AR85">
        <v>0</v>
      </c>
      <c r="AS85">
        <v>0</v>
      </c>
      <c r="AT85">
        <v>0</v>
      </c>
      <c r="AU85" t="s">
        <v>51</v>
      </c>
      <c r="AV85" t="s">
        <v>325</v>
      </c>
      <c r="AW85" t="s">
        <v>169</v>
      </c>
      <c r="AX85" t="s">
        <v>332</v>
      </c>
      <c r="AY85">
        <v>77007</v>
      </c>
      <c r="AZ85">
        <v>48201510200</v>
      </c>
      <c r="BA85" t="s">
        <v>170</v>
      </c>
      <c r="BB85" t="s">
        <v>171</v>
      </c>
      <c r="BC85">
        <v>162048</v>
      </c>
      <c r="BD85">
        <v>2994</v>
      </c>
      <c r="BE85" t="s">
        <v>327</v>
      </c>
      <c r="BF85" t="s">
        <v>327</v>
      </c>
      <c r="BG85" t="s">
        <v>327</v>
      </c>
    </row>
    <row r="86" spans="1:59" x14ac:dyDescent="0.25">
      <c r="A86">
        <v>248957</v>
      </c>
      <c r="B86">
        <v>17301168</v>
      </c>
      <c r="C86">
        <v>2019</v>
      </c>
      <c r="D86" s="80">
        <v>43730</v>
      </c>
      <c r="E86">
        <v>13</v>
      </c>
      <c r="F86" t="s">
        <v>191</v>
      </c>
      <c r="G86" t="s">
        <v>161</v>
      </c>
      <c r="H86" t="s">
        <v>334</v>
      </c>
      <c r="I86" t="s">
        <v>177</v>
      </c>
      <c r="J86">
        <v>29.766524799999999</v>
      </c>
      <c r="K86">
        <v>-95.397383079999997</v>
      </c>
      <c r="L86" t="s">
        <v>174</v>
      </c>
      <c r="M86" t="s">
        <v>164</v>
      </c>
      <c r="N86" t="s">
        <v>185</v>
      </c>
      <c r="O86" t="s">
        <v>166</v>
      </c>
      <c r="P86" t="s">
        <v>167</v>
      </c>
      <c r="Q86" t="s">
        <v>87</v>
      </c>
      <c r="R86" t="s">
        <v>338</v>
      </c>
      <c r="S86">
        <v>0</v>
      </c>
      <c r="T86">
        <v>0</v>
      </c>
      <c r="U86">
        <v>0</v>
      </c>
      <c r="V86">
        <v>0</v>
      </c>
      <c r="W86">
        <v>0</v>
      </c>
      <c r="X86">
        <v>3</v>
      </c>
      <c r="Y86">
        <v>0</v>
      </c>
      <c r="Z86">
        <v>0</v>
      </c>
      <c r="AA86">
        <v>0</v>
      </c>
      <c r="AB86">
        <v>0</v>
      </c>
      <c r="AC86">
        <v>0</v>
      </c>
      <c r="AD86">
        <v>3</v>
      </c>
      <c r="AE86">
        <v>0</v>
      </c>
      <c r="AF86">
        <v>0</v>
      </c>
      <c r="AG86">
        <v>0</v>
      </c>
      <c r="AH86">
        <v>0</v>
      </c>
      <c r="AI86">
        <v>0</v>
      </c>
      <c r="AJ86">
        <v>0</v>
      </c>
      <c r="AK86">
        <v>0</v>
      </c>
      <c r="AL86">
        <v>0</v>
      </c>
      <c r="AM86">
        <v>0</v>
      </c>
      <c r="AN86">
        <v>0</v>
      </c>
      <c r="AO86">
        <v>0</v>
      </c>
      <c r="AP86">
        <v>0</v>
      </c>
      <c r="AQ86">
        <v>0</v>
      </c>
      <c r="AR86">
        <v>0</v>
      </c>
      <c r="AS86">
        <v>0</v>
      </c>
      <c r="AT86">
        <v>0</v>
      </c>
      <c r="AU86" t="s">
        <v>51</v>
      </c>
      <c r="AV86" t="s">
        <v>325</v>
      </c>
      <c r="AW86" t="s">
        <v>169</v>
      </c>
      <c r="AX86" t="s">
        <v>332</v>
      </c>
      <c r="AY86">
        <v>77007</v>
      </c>
      <c r="AZ86">
        <v>48201510200</v>
      </c>
      <c r="BA86" t="s">
        <v>170</v>
      </c>
      <c r="BB86" t="s">
        <v>171</v>
      </c>
      <c r="BC86">
        <v>162048</v>
      </c>
      <c r="BD86">
        <v>2994</v>
      </c>
      <c r="BE86" t="s">
        <v>327</v>
      </c>
      <c r="BF86" t="s">
        <v>327</v>
      </c>
      <c r="BG86" t="s">
        <v>327</v>
      </c>
    </row>
    <row r="87" spans="1:59" x14ac:dyDescent="0.25">
      <c r="A87">
        <v>255384</v>
      </c>
      <c r="B87">
        <v>17330199</v>
      </c>
      <c r="C87">
        <v>2019</v>
      </c>
      <c r="D87" s="80">
        <v>43742</v>
      </c>
      <c r="E87">
        <v>2</v>
      </c>
      <c r="F87" t="s">
        <v>172</v>
      </c>
      <c r="G87" t="s">
        <v>161</v>
      </c>
      <c r="H87" t="s">
        <v>334</v>
      </c>
      <c r="I87" t="s">
        <v>173</v>
      </c>
      <c r="J87">
        <v>29.769544790000001</v>
      </c>
      <c r="K87">
        <v>-95.397293079999997</v>
      </c>
      <c r="L87" t="s">
        <v>174</v>
      </c>
      <c r="M87" t="s">
        <v>192</v>
      </c>
      <c r="N87" t="s">
        <v>181</v>
      </c>
      <c r="O87" t="s">
        <v>200</v>
      </c>
      <c r="P87" t="s">
        <v>330</v>
      </c>
      <c r="Q87" t="s">
        <v>86</v>
      </c>
      <c r="R87" t="s">
        <v>361</v>
      </c>
      <c r="S87">
        <v>0</v>
      </c>
      <c r="T87">
        <v>0</v>
      </c>
      <c r="U87">
        <v>0</v>
      </c>
      <c r="V87">
        <v>0</v>
      </c>
      <c r="W87">
        <v>0</v>
      </c>
      <c r="X87">
        <v>0</v>
      </c>
      <c r="Y87">
        <v>1</v>
      </c>
      <c r="Z87">
        <v>0</v>
      </c>
      <c r="AA87">
        <v>0</v>
      </c>
      <c r="AB87">
        <v>0</v>
      </c>
      <c r="AC87">
        <v>0</v>
      </c>
      <c r="AD87">
        <v>0</v>
      </c>
      <c r="AE87">
        <v>0</v>
      </c>
      <c r="AF87">
        <v>1</v>
      </c>
      <c r="AG87">
        <v>0</v>
      </c>
      <c r="AH87">
        <v>0</v>
      </c>
      <c r="AI87">
        <v>0</v>
      </c>
      <c r="AJ87">
        <v>0</v>
      </c>
      <c r="AK87">
        <v>0</v>
      </c>
      <c r="AL87">
        <v>0</v>
      </c>
      <c r="AM87">
        <v>0</v>
      </c>
      <c r="AN87">
        <v>0</v>
      </c>
      <c r="AO87">
        <v>0</v>
      </c>
      <c r="AP87">
        <v>0</v>
      </c>
      <c r="AQ87">
        <v>0</v>
      </c>
      <c r="AR87">
        <v>0</v>
      </c>
      <c r="AS87">
        <v>0</v>
      </c>
      <c r="AT87">
        <v>0</v>
      </c>
      <c r="AU87" t="s">
        <v>51</v>
      </c>
      <c r="AV87" t="s">
        <v>325</v>
      </c>
      <c r="AW87" t="s">
        <v>169</v>
      </c>
      <c r="AX87" t="s">
        <v>332</v>
      </c>
      <c r="AY87">
        <v>77007</v>
      </c>
      <c r="AZ87">
        <v>48201510700</v>
      </c>
      <c r="BA87" t="s">
        <v>170</v>
      </c>
      <c r="BB87" t="s">
        <v>171</v>
      </c>
      <c r="BC87">
        <v>162048</v>
      </c>
      <c r="BD87">
        <v>2994</v>
      </c>
      <c r="BE87" t="s">
        <v>327</v>
      </c>
      <c r="BF87" t="s">
        <v>327</v>
      </c>
      <c r="BG87" t="s">
        <v>327</v>
      </c>
    </row>
    <row r="88" spans="1:59" x14ac:dyDescent="0.25">
      <c r="A88">
        <v>256450</v>
      </c>
      <c r="B88">
        <v>17335104</v>
      </c>
      <c r="C88">
        <v>2019</v>
      </c>
      <c r="D88" s="80">
        <v>43740</v>
      </c>
      <c r="E88">
        <v>20</v>
      </c>
      <c r="F88" t="s">
        <v>198</v>
      </c>
      <c r="G88" t="s">
        <v>161</v>
      </c>
      <c r="H88" t="s">
        <v>323</v>
      </c>
      <c r="I88" t="s">
        <v>173</v>
      </c>
      <c r="J88">
        <v>29.761134800000001</v>
      </c>
      <c r="K88">
        <v>-95.39815308</v>
      </c>
      <c r="L88" t="s">
        <v>174</v>
      </c>
      <c r="M88" t="s">
        <v>192</v>
      </c>
      <c r="N88" t="s">
        <v>181</v>
      </c>
      <c r="O88" t="s">
        <v>166</v>
      </c>
      <c r="P88" t="s">
        <v>167</v>
      </c>
      <c r="Q88" t="s">
        <v>86</v>
      </c>
      <c r="R88" t="s">
        <v>190</v>
      </c>
      <c r="S88">
        <v>0</v>
      </c>
      <c r="T88">
        <v>0</v>
      </c>
      <c r="U88">
        <v>0</v>
      </c>
      <c r="V88">
        <v>0</v>
      </c>
      <c r="W88">
        <v>0</v>
      </c>
      <c r="X88">
        <v>1</v>
      </c>
      <c r="Y88">
        <v>1</v>
      </c>
      <c r="Z88">
        <v>0</v>
      </c>
      <c r="AA88">
        <v>0</v>
      </c>
      <c r="AB88">
        <v>0</v>
      </c>
      <c r="AC88">
        <v>0</v>
      </c>
      <c r="AD88">
        <v>1</v>
      </c>
      <c r="AE88">
        <v>0</v>
      </c>
      <c r="AF88">
        <v>1</v>
      </c>
      <c r="AG88">
        <v>0</v>
      </c>
      <c r="AH88">
        <v>0</v>
      </c>
      <c r="AI88">
        <v>0</v>
      </c>
      <c r="AJ88">
        <v>0</v>
      </c>
      <c r="AK88">
        <v>0</v>
      </c>
      <c r="AL88">
        <v>0</v>
      </c>
      <c r="AM88">
        <v>0</v>
      </c>
      <c r="AN88">
        <v>0</v>
      </c>
      <c r="AO88">
        <v>0</v>
      </c>
      <c r="AP88">
        <v>0</v>
      </c>
      <c r="AQ88">
        <v>0</v>
      </c>
      <c r="AR88">
        <v>0</v>
      </c>
      <c r="AS88">
        <v>0</v>
      </c>
      <c r="AT88">
        <v>0</v>
      </c>
      <c r="AU88" t="s">
        <v>51</v>
      </c>
      <c r="AV88" t="s">
        <v>325</v>
      </c>
      <c r="AW88" t="s">
        <v>169</v>
      </c>
      <c r="AX88" t="s">
        <v>326</v>
      </c>
      <c r="AY88">
        <v>77019</v>
      </c>
      <c r="AZ88">
        <v>48201410200</v>
      </c>
      <c r="BA88" t="s">
        <v>170</v>
      </c>
      <c r="BB88" t="s">
        <v>171</v>
      </c>
      <c r="BC88">
        <v>161828</v>
      </c>
      <c r="BD88">
        <v>2994</v>
      </c>
      <c r="BE88" t="s">
        <v>327</v>
      </c>
      <c r="BF88" t="s">
        <v>327</v>
      </c>
      <c r="BG88" t="s">
        <v>327</v>
      </c>
    </row>
    <row r="89" spans="1:59" x14ac:dyDescent="0.25">
      <c r="A89">
        <v>260777</v>
      </c>
      <c r="B89">
        <v>17353489</v>
      </c>
      <c r="C89">
        <v>2019</v>
      </c>
      <c r="D89" s="80">
        <v>43753</v>
      </c>
      <c r="E89">
        <v>20</v>
      </c>
      <c r="F89" t="s">
        <v>195</v>
      </c>
      <c r="G89" t="s">
        <v>161</v>
      </c>
      <c r="H89" t="s">
        <v>323</v>
      </c>
      <c r="I89" t="s">
        <v>188</v>
      </c>
      <c r="J89">
        <v>29.759534800000001</v>
      </c>
      <c r="K89">
        <v>-95.39815308</v>
      </c>
      <c r="L89" t="s">
        <v>174</v>
      </c>
      <c r="M89" t="s">
        <v>362</v>
      </c>
      <c r="N89" t="s">
        <v>165</v>
      </c>
      <c r="O89" t="s">
        <v>166</v>
      </c>
      <c r="P89" t="s">
        <v>167</v>
      </c>
      <c r="Q89" t="s">
        <v>87</v>
      </c>
      <c r="R89" t="s">
        <v>324</v>
      </c>
      <c r="S89">
        <v>0</v>
      </c>
      <c r="T89">
        <v>0</v>
      </c>
      <c r="U89">
        <v>0</v>
      </c>
      <c r="V89">
        <v>0</v>
      </c>
      <c r="W89">
        <v>0</v>
      </c>
      <c r="X89">
        <v>2</v>
      </c>
      <c r="Y89">
        <v>0</v>
      </c>
      <c r="Z89">
        <v>0</v>
      </c>
      <c r="AA89">
        <v>0</v>
      </c>
      <c r="AB89">
        <v>0</v>
      </c>
      <c r="AC89">
        <v>0</v>
      </c>
      <c r="AD89">
        <v>2</v>
      </c>
      <c r="AE89">
        <v>0</v>
      </c>
      <c r="AF89">
        <v>0</v>
      </c>
      <c r="AG89">
        <v>0</v>
      </c>
      <c r="AH89">
        <v>0</v>
      </c>
      <c r="AI89">
        <v>0</v>
      </c>
      <c r="AJ89">
        <v>0</v>
      </c>
      <c r="AK89">
        <v>0</v>
      </c>
      <c r="AL89">
        <v>0</v>
      </c>
      <c r="AM89">
        <v>0</v>
      </c>
      <c r="AN89">
        <v>0</v>
      </c>
      <c r="AO89">
        <v>0</v>
      </c>
      <c r="AP89">
        <v>0</v>
      </c>
      <c r="AQ89">
        <v>0</v>
      </c>
      <c r="AR89">
        <v>0</v>
      </c>
      <c r="AS89">
        <v>0</v>
      </c>
      <c r="AT89">
        <v>0</v>
      </c>
      <c r="AU89" t="s">
        <v>51</v>
      </c>
      <c r="AV89" t="s">
        <v>325</v>
      </c>
      <c r="AW89" t="s">
        <v>169</v>
      </c>
      <c r="AX89" t="s">
        <v>326</v>
      </c>
      <c r="AY89">
        <v>77019</v>
      </c>
      <c r="AZ89">
        <v>48201410300</v>
      </c>
      <c r="BA89" t="s">
        <v>170</v>
      </c>
      <c r="BB89" t="s">
        <v>171</v>
      </c>
      <c r="BC89">
        <v>161828</v>
      </c>
      <c r="BD89">
        <v>2994</v>
      </c>
      <c r="BE89" t="s">
        <v>327</v>
      </c>
      <c r="BF89" t="s">
        <v>327</v>
      </c>
      <c r="BG89" t="s">
        <v>327</v>
      </c>
    </row>
    <row r="90" spans="1:59" x14ac:dyDescent="0.25">
      <c r="A90">
        <v>261177</v>
      </c>
      <c r="B90">
        <v>17355591</v>
      </c>
      <c r="C90">
        <v>2019</v>
      </c>
      <c r="D90" s="80">
        <v>43757</v>
      </c>
      <c r="E90">
        <v>17</v>
      </c>
      <c r="F90" t="s">
        <v>178</v>
      </c>
      <c r="G90" t="s">
        <v>161</v>
      </c>
      <c r="H90" t="s">
        <v>334</v>
      </c>
      <c r="I90" t="s">
        <v>173</v>
      </c>
      <c r="J90">
        <v>29.7680048</v>
      </c>
      <c r="K90">
        <v>-95.397173080000002</v>
      </c>
      <c r="L90" t="s">
        <v>174</v>
      </c>
      <c r="M90" t="s">
        <v>164</v>
      </c>
      <c r="N90" t="s">
        <v>185</v>
      </c>
      <c r="O90" t="s">
        <v>166</v>
      </c>
      <c r="P90" t="s">
        <v>125</v>
      </c>
      <c r="Q90" t="s">
        <v>87</v>
      </c>
      <c r="R90" t="s">
        <v>182</v>
      </c>
      <c r="S90">
        <v>0</v>
      </c>
      <c r="T90">
        <v>0</v>
      </c>
      <c r="U90">
        <v>0</v>
      </c>
      <c r="V90">
        <v>1</v>
      </c>
      <c r="W90">
        <v>1</v>
      </c>
      <c r="X90">
        <v>2</v>
      </c>
      <c r="Y90">
        <v>0</v>
      </c>
      <c r="Z90">
        <v>0</v>
      </c>
      <c r="AA90">
        <v>0</v>
      </c>
      <c r="AB90">
        <v>0</v>
      </c>
      <c r="AC90">
        <v>1</v>
      </c>
      <c r="AD90">
        <v>2</v>
      </c>
      <c r="AE90">
        <v>1</v>
      </c>
      <c r="AF90">
        <v>0</v>
      </c>
      <c r="AG90">
        <v>0</v>
      </c>
      <c r="AH90">
        <v>0</v>
      </c>
      <c r="AI90">
        <v>0</v>
      </c>
      <c r="AJ90">
        <v>0</v>
      </c>
      <c r="AK90">
        <v>0</v>
      </c>
      <c r="AL90">
        <v>0</v>
      </c>
      <c r="AM90">
        <v>0</v>
      </c>
      <c r="AN90">
        <v>0</v>
      </c>
      <c r="AO90">
        <v>0</v>
      </c>
      <c r="AP90">
        <v>0</v>
      </c>
      <c r="AQ90">
        <v>0</v>
      </c>
      <c r="AR90">
        <v>0</v>
      </c>
      <c r="AS90">
        <v>0</v>
      </c>
      <c r="AT90">
        <v>0</v>
      </c>
      <c r="AU90" t="s">
        <v>51</v>
      </c>
      <c r="AV90" t="s">
        <v>325</v>
      </c>
      <c r="AW90" t="s">
        <v>169</v>
      </c>
      <c r="AX90" t="s">
        <v>332</v>
      </c>
      <c r="AY90">
        <v>77007</v>
      </c>
      <c r="AZ90">
        <v>48201510700</v>
      </c>
      <c r="BA90" t="s">
        <v>170</v>
      </c>
      <c r="BB90" t="s">
        <v>171</v>
      </c>
      <c r="BC90">
        <v>162048</v>
      </c>
      <c r="BD90">
        <v>2994</v>
      </c>
      <c r="BE90" t="s">
        <v>327</v>
      </c>
      <c r="BF90" t="s">
        <v>327</v>
      </c>
      <c r="BG90" t="s">
        <v>327</v>
      </c>
    </row>
    <row r="91" spans="1:59" x14ac:dyDescent="0.25">
      <c r="A91">
        <v>262247</v>
      </c>
      <c r="B91">
        <v>17360020</v>
      </c>
      <c r="C91">
        <v>2019</v>
      </c>
      <c r="D91" s="80">
        <v>43759</v>
      </c>
      <c r="E91">
        <v>17</v>
      </c>
      <c r="F91" t="s">
        <v>183</v>
      </c>
      <c r="G91" t="s">
        <v>161</v>
      </c>
      <c r="H91" t="s">
        <v>323</v>
      </c>
      <c r="I91" t="s">
        <v>342</v>
      </c>
      <c r="J91">
        <v>29.760061879999999</v>
      </c>
      <c r="K91">
        <v>-95.398145330000006</v>
      </c>
      <c r="L91" t="s">
        <v>174</v>
      </c>
      <c r="M91" t="s">
        <v>164</v>
      </c>
      <c r="N91" t="s">
        <v>343</v>
      </c>
      <c r="O91" t="s">
        <v>166</v>
      </c>
      <c r="P91" t="s">
        <v>167</v>
      </c>
      <c r="Q91" t="s">
        <v>86</v>
      </c>
      <c r="R91" t="s">
        <v>182</v>
      </c>
      <c r="S91">
        <v>0</v>
      </c>
      <c r="T91">
        <v>0</v>
      </c>
      <c r="U91">
        <v>0</v>
      </c>
      <c r="V91">
        <v>0</v>
      </c>
      <c r="W91">
        <v>0</v>
      </c>
      <c r="X91">
        <v>2</v>
      </c>
      <c r="Y91">
        <v>0</v>
      </c>
      <c r="Z91">
        <v>0</v>
      </c>
      <c r="AA91">
        <v>0</v>
      </c>
      <c r="AB91">
        <v>0</v>
      </c>
      <c r="AC91">
        <v>0</v>
      </c>
      <c r="AD91">
        <v>2</v>
      </c>
      <c r="AE91">
        <v>0</v>
      </c>
      <c r="AF91">
        <v>0</v>
      </c>
      <c r="AG91">
        <v>0</v>
      </c>
      <c r="AH91">
        <v>0</v>
      </c>
      <c r="AI91">
        <v>0</v>
      </c>
      <c r="AJ91">
        <v>0</v>
      </c>
      <c r="AK91">
        <v>0</v>
      </c>
      <c r="AL91">
        <v>0</v>
      </c>
      <c r="AM91">
        <v>0</v>
      </c>
      <c r="AN91">
        <v>0</v>
      </c>
      <c r="AO91">
        <v>0</v>
      </c>
      <c r="AP91">
        <v>0</v>
      </c>
      <c r="AQ91">
        <v>0</v>
      </c>
      <c r="AR91">
        <v>0</v>
      </c>
      <c r="AS91">
        <v>0</v>
      </c>
      <c r="AT91">
        <v>0</v>
      </c>
      <c r="AU91" t="s">
        <v>51</v>
      </c>
      <c r="AV91" t="s">
        <v>325</v>
      </c>
      <c r="AW91" t="s">
        <v>169</v>
      </c>
      <c r="AX91" t="s">
        <v>326</v>
      </c>
      <c r="AY91">
        <v>77019</v>
      </c>
      <c r="AZ91">
        <v>48201410200</v>
      </c>
      <c r="BA91" t="s">
        <v>170</v>
      </c>
      <c r="BB91" t="s">
        <v>171</v>
      </c>
      <c r="BC91">
        <v>161828</v>
      </c>
      <c r="BD91">
        <v>2994</v>
      </c>
      <c r="BE91" t="s">
        <v>327</v>
      </c>
      <c r="BF91" t="s">
        <v>327</v>
      </c>
      <c r="BG91" t="s">
        <v>327</v>
      </c>
    </row>
    <row r="92" spans="1:59" x14ac:dyDescent="0.25">
      <c r="A92">
        <v>262836</v>
      </c>
      <c r="B92">
        <v>17362846</v>
      </c>
      <c r="C92">
        <v>2019</v>
      </c>
      <c r="D92" s="80">
        <v>43760</v>
      </c>
      <c r="E92">
        <v>11</v>
      </c>
      <c r="F92" t="s">
        <v>195</v>
      </c>
      <c r="G92" t="s">
        <v>161</v>
      </c>
      <c r="H92" t="s">
        <v>323</v>
      </c>
      <c r="I92" t="s">
        <v>179</v>
      </c>
      <c r="J92">
        <v>29.759534800000001</v>
      </c>
      <c r="K92">
        <v>-95.39815308</v>
      </c>
      <c r="L92" t="s">
        <v>174</v>
      </c>
      <c r="M92" t="s">
        <v>164</v>
      </c>
      <c r="N92" t="s">
        <v>165</v>
      </c>
      <c r="O92" t="s">
        <v>166</v>
      </c>
      <c r="P92" t="s">
        <v>125</v>
      </c>
      <c r="Q92" t="s">
        <v>87</v>
      </c>
      <c r="R92" t="s">
        <v>176</v>
      </c>
      <c r="S92">
        <v>0</v>
      </c>
      <c r="T92">
        <v>0</v>
      </c>
      <c r="U92">
        <v>0</v>
      </c>
      <c r="V92">
        <v>2</v>
      </c>
      <c r="W92">
        <v>2</v>
      </c>
      <c r="X92">
        <v>0</v>
      </c>
      <c r="Y92">
        <v>0</v>
      </c>
      <c r="Z92">
        <v>0</v>
      </c>
      <c r="AA92">
        <v>0</v>
      </c>
      <c r="AB92">
        <v>0</v>
      </c>
      <c r="AC92">
        <v>2</v>
      </c>
      <c r="AD92">
        <v>0</v>
      </c>
      <c r="AE92">
        <v>2</v>
      </c>
      <c r="AF92">
        <v>0</v>
      </c>
      <c r="AG92">
        <v>0</v>
      </c>
      <c r="AH92">
        <v>0</v>
      </c>
      <c r="AI92">
        <v>0</v>
      </c>
      <c r="AJ92">
        <v>0</v>
      </c>
      <c r="AK92">
        <v>0</v>
      </c>
      <c r="AL92">
        <v>0</v>
      </c>
      <c r="AM92">
        <v>0</v>
      </c>
      <c r="AN92">
        <v>0</v>
      </c>
      <c r="AO92">
        <v>0</v>
      </c>
      <c r="AP92">
        <v>0</v>
      </c>
      <c r="AQ92">
        <v>0</v>
      </c>
      <c r="AR92">
        <v>0</v>
      </c>
      <c r="AS92">
        <v>0</v>
      </c>
      <c r="AT92">
        <v>0</v>
      </c>
      <c r="AU92" t="s">
        <v>51</v>
      </c>
      <c r="AV92" t="s">
        <v>325</v>
      </c>
      <c r="AW92" t="s">
        <v>169</v>
      </c>
      <c r="AX92" t="s">
        <v>326</v>
      </c>
      <c r="AY92">
        <v>77019</v>
      </c>
      <c r="AZ92">
        <v>48201410300</v>
      </c>
      <c r="BA92" t="s">
        <v>170</v>
      </c>
      <c r="BB92" t="s">
        <v>171</v>
      </c>
      <c r="BC92">
        <v>161828</v>
      </c>
      <c r="BD92">
        <v>2994</v>
      </c>
      <c r="BE92" t="s">
        <v>327</v>
      </c>
      <c r="BF92" t="s">
        <v>327</v>
      </c>
      <c r="BG92" t="s">
        <v>327</v>
      </c>
    </row>
    <row r="93" spans="1:59" x14ac:dyDescent="0.25">
      <c r="A93">
        <v>266420</v>
      </c>
      <c r="B93">
        <v>17379206</v>
      </c>
      <c r="C93">
        <v>2019</v>
      </c>
      <c r="D93" s="80">
        <v>43770</v>
      </c>
      <c r="E93">
        <v>17</v>
      </c>
      <c r="F93" t="s">
        <v>172</v>
      </c>
      <c r="G93" t="s">
        <v>161</v>
      </c>
      <c r="H93" t="s">
        <v>323</v>
      </c>
      <c r="I93" t="s">
        <v>179</v>
      </c>
      <c r="J93">
        <v>29.7573148</v>
      </c>
      <c r="K93">
        <v>-95.398103079999998</v>
      </c>
      <c r="L93" t="s">
        <v>174</v>
      </c>
      <c r="M93" t="s">
        <v>164</v>
      </c>
      <c r="N93" t="s">
        <v>165</v>
      </c>
      <c r="O93" t="s">
        <v>166</v>
      </c>
      <c r="P93" t="s">
        <v>167</v>
      </c>
      <c r="Q93" t="s">
        <v>87</v>
      </c>
      <c r="R93" t="s">
        <v>324</v>
      </c>
      <c r="S93">
        <v>0</v>
      </c>
      <c r="T93">
        <v>0</v>
      </c>
      <c r="U93">
        <v>0</v>
      </c>
      <c r="V93">
        <v>0</v>
      </c>
      <c r="W93">
        <v>0</v>
      </c>
      <c r="X93">
        <v>4</v>
      </c>
      <c r="Y93">
        <v>0</v>
      </c>
      <c r="Z93">
        <v>0</v>
      </c>
      <c r="AA93">
        <v>0</v>
      </c>
      <c r="AB93">
        <v>0</v>
      </c>
      <c r="AC93">
        <v>0</v>
      </c>
      <c r="AD93">
        <v>4</v>
      </c>
      <c r="AE93">
        <v>0</v>
      </c>
      <c r="AF93">
        <v>0</v>
      </c>
      <c r="AG93">
        <v>0</v>
      </c>
      <c r="AH93">
        <v>0</v>
      </c>
      <c r="AI93">
        <v>0</v>
      </c>
      <c r="AJ93">
        <v>0</v>
      </c>
      <c r="AK93">
        <v>0</v>
      </c>
      <c r="AL93">
        <v>0</v>
      </c>
      <c r="AM93">
        <v>0</v>
      </c>
      <c r="AN93">
        <v>0</v>
      </c>
      <c r="AO93">
        <v>0</v>
      </c>
      <c r="AP93">
        <v>0</v>
      </c>
      <c r="AQ93">
        <v>0</v>
      </c>
      <c r="AR93">
        <v>0</v>
      </c>
      <c r="AS93">
        <v>0</v>
      </c>
      <c r="AT93">
        <v>0</v>
      </c>
      <c r="AU93" t="s">
        <v>51</v>
      </c>
      <c r="AV93" t="s">
        <v>325</v>
      </c>
      <c r="AW93" t="s">
        <v>169</v>
      </c>
      <c r="AX93" t="s">
        <v>326</v>
      </c>
      <c r="AY93">
        <v>77019</v>
      </c>
      <c r="AZ93">
        <v>48201410200</v>
      </c>
      <c r="BA93" t="s">
        <v>170</v>
      </c>
      <c r="BB93" t="s">
        <v>171</v>
      </c>
      <c r="BC93">
        <v>161608</v>
      </c>
      <c r="BD93">
        <v>2994</v>
      </c>
      <c r="BE93" t="s">
        <v>327</v>
      </c>
      <c r="BF93" t="s">
        <v>327</v>
      </c>
      <c r="BG93" t="s">
        <v>327</v>
      </c>
    </row>
    <row r="94" spans="1:59" x14ac:dyDescent="0.25">
      <c r="A94">
        <v>273724</v>
      </c>
      <c r="B94">
        <v>17412101</v>
      </c>
      <c r="C94">
        <v>2019</v>
      </c>
      <c r="D94" s="80">
        <v>43776</v>
      </c>
      <c r="E94">
        <v>17</v>
      </c>
      <c r="F94" t="s">
        <v>160</v>
      </c>
      <c r="G94" t="s">
        <v>161</v>
      </c>
      <c r="H94" t="s">
        <v>357</v>
      </c>
      <c r="I94" t="s">
        <v>188</v>
      </c>
      <c r="J94">
        <v>29.766524799999999</v>
      </c>
      <c r="K94">
        <v>-95.397383079999997</v>
      </c>
      <c r="L94" t="s">
        <v>202</v>
      </c>
      <c r="M94" t="s">
        <v>362</v>
      </c>
      <c r="N94" t="s">
        <v>189</v>
      </c>
      <c r="O94" t="s">
        <v>166</v>
      </c>
      <c r="P94" t="s">
        <v>167</v>
      </c>
      <c r="Q94" t="s">
        <v>87</v>
      </c>
      <c r="R94" t="s">
        <v>338</v>
      </c>
      <c r="S94">
        <v>0</v>
      </c>
      <c r="T94">
        <v>0</v>
      </c>
      <c r="U94">
        <v>0</v>
      </c>
      <c r="V94">
        <v>0</v>
      </c>
      <c r="W94">
        <v>0</v>
      </c>
      <c r="X94">
        <v>2</v>
      </c>
      <c r="Y94">
        <v>0</v>
      </c>
      <c r="Z94">
        <v>0</v>
      </c>
      <c r="AA94">
        <v>0</v>
      </c>
      <c r="AB94">
        <v>0</v>
      </c>
      <c r="AC94">
        <v>0</v>
      </c>
      <c r="AD94">
        <v>2</v>
      </c>
      <c r="AE94">
        <v>0</v>
      </c>
      <c r="AF94">
        <v>0</v>
      </c>
      <c r="AG94">
        <v>0</v>
      </c>
      <c r="AH94">
        <v>0</v>
      </c>
      <c r="AI94">
        <v>0</v>
      </c>
      <c r="AJ94">
        <v>0</v>
      </c>
      <c r="AK94">
        <v>0</v>
      </c>
      <c r="AL94">
        <v>0</v>
      </c>
      <c r="AM94">
        <v>0</v>
      </c>
      <c r="AN94">
        <v>0</v>
      </c>
      <c r="AO94">
        <v>0</v>
      </c>
      <c r="AP94">
        <v>0</v>
      </c>
      <c r="AQ94">
        <v>0</v>
      </c>
      <c r="AR94">
        <v>0</v>
      </c>
      <c r="AS94">
        <v>0</v>
      </c>
      <c r="AT94">
        <v>0</v>
      </c>
      <c r="AU94" t="s">
        <v>51</v>
      </c>
      <c r="AV94" t="s">
        <v>325</v>
      </c>
      <c r="AW94" t="s">
        <v>169</v>
      </c>
      <c r="AX94" t="s">
        <v>332</v>
      </c>
      <c r="AY94">
        <v>77007</v>
      </c>
      <c r="AZ94">
        <v>48201510200</v>
      </c>
      <c r="BA94" t="s">
        <v>170</v>
      </c>
      <c r="BB94" t="s">
        <v>171</v>
      </c>
      <c r="BC94">
        <v>162048</v>
      </c>
      <c r="BD94">
        <v>2994</v>
      </c>
      <c r="BE94" t="s">
        <v>327</v>
      </c>
      <c r="BF94" t="s">
        <v>327</v>
      </c>
      <c r="BG94" t="s">
        <v>327</v>
      </c>
    </row>
    <row r="95" spans="1:59" x14ac:dyDescent="0.25">
      <c r="A95">
        <v>273884</v>
      </c>
      <c r="B95">
        <v>17412845</v>
      </c>
      <c r="C95">
        <v>2019</v>
      </c>
      <c r="D95" s="80">
        <v>43788</v>
      </c>
      <c r="E95">
        <v>7</v>
      </c>
      <c r="F95" t="s">
        <v>195</v>
      </c>
      <c r="G95" t="s">
        <v>161</v>
      </c>
      <c r="H95" t="s">
        <v>323</v>
      </c>
      <c r="I95" t="s">
        <v>188</v>
      </c>
      <c r="J95">
        <v>29.757588869999999</v>
      </c>
      <c r="K95">
        <v>-95.398109890000001</v>
      </c>
      <c r="L95" t="s">
        <v>174</v>
      </c>
      <c r="M95" t="s">
        <v>164</v>
      </c>
      <c r="N95" t="s">
        <v>189</v>
      </c>
      <c r="O95" t="s">
        <v>166</v>
      </c>
      <c r="P95" t="s">
        <v>167</v>
      </c>
      <c r="Q95" t="s">
        <v>89</v>
      </c>
      <c r="R95" t="s">
        <v>324</v>
      </c>
      <c r="S95">
        <v>0</v>
      </c>
      <c r="T95">
        <v>0</v>
      </c>
      <c r="U95">
        <v>0</v>
      </c>
      <c r="V95">
        <v>0</v>
      </c>
      <c r="W95">
        <v>0</v>
      </c>
      <c r="X95">
        <v>5</v>
      </c>
      <c r="Y95">
        <v>0</v>
      </c>
      <c r="Z95">
        <v>0</v>
      </c>
      <c r="AA95">
        <v>0</v>
      </c>
      <c r="AB95">
        <v>0</v>
      </c>
      <c r="AC95">
        <v>0</v>
      </c>
      <c r="AD95">
        <v>5</v>
      </c>
      <c r="AE95">
        <v>0</v>
      </c>
      <c r="AF95">
        <v>0</v>
      </c>
      <c r="AG95">
        <v>0</v>
      </c>
      <c r="AH95">
        <v>0</v>
      </c>
      <c r="AI95">
        <v>0</v>
      </c>
      <c r="AJ95">
        <v>0</v>
      </c>
      <c r="AK95">
        <v>0</v>
      </c>
      <c r="AL95">
        <v>0</v>
      </c>
      <c r="AM95">
        <v>0</v>
      </c>
      <c r="AN95">
        <v>0</v>
      </c>
      <c r="AO95">
        <v>0</v>
      </c>
      <c r="AP95">
        <v>0</v>
      </c>
      <c r="AQ95">
        <v>0</v>
      </c>
      <c r="AR95">
        <v>0</v>
      </c>
      <c r="AS95">
        <v>0</v>
      </c>
      <c r="AT95">
        <v>0</v>
      </c>
      <c r="AU95" t="s">
        <v>51</v>
      </c>
      <c r="AV95" t="s">
        <v>325</v>
      </c>
      <c r="AW95" t="s">
        <v>169</v>
      </c>
      <c r="AX95" t="s">
        <v>326</v>
      </c>
      <c r="AY95">
        <v>77019</v>
      </c>
      <c r="AZ95">
        <v>48201410200</v>
      </c>
      <c r="BA95" t="s">
        <v>170</v>
      </c>
      <c r="BB95" t="s">
        <v>171</v>
      </c>
      <c r="BC95">
        <v>161608</v>
      </c>
      <c r="BD95">
        <v>2994</v>
      </c>
      <c r="BE95" t="s">
        <v>327</v>
      </c>
      <c r="BF95" t="s">
        <v>327</v>
      </c>
      <c r="BG95" t="s">
        <v>327</v>
      </c>
    </row>
    <row r="96" spans="1:59" x14ac:dyDescent="0.25">
      <c r="A96">
        <v>275542</v>
      </c>
      <c r="B96">
        <v>17420112</v>
      </c>
      <c r="C96">
        <v>2019</v>
      </c>
      <c r="D96" s="80">
        <v>43791</v>
      </c>
      <c r="E96">
        <v>7</v>
      </c>
      <c r="F96" t="s">
        <v>172</v>
      </c>
      <c r="G96" t="s">
        <v>161</v>
      </c>
      <c r="H96" t="s">
        <v>323</v>
      </c>
      <c r="I96" t="s">
        <v>179</v>
      </c>
      <c r="J96">
        <v>29.759479979999998</v>
      </c>
      <c r="K96">
        <v>-95.398152179999997</v>
      </c>
      <c r="L96" t="s">
        <v>202</v>
      </c>
      <c r="M96" t="s">
        <v>164</v>
      </c>
      <c r="N96" t="s">
        <v>165</v>
      </c>
      <c r="O96" t="s">
        <v>166</v>
      </c>
      <c r="P96" t="s">
        <v>167</v>
      </c>
      <c r="Q96" t="s">
        <v>86</v>
      </c>
      <c r="R96" t="s">
        <v>182</v>
      </c>
      <c r="S96">
        <v>0</v>
      </c>
      <c r="T96">
        <v>0</v>
      </c>
      <c r="U96">
        <v>0</v>
      </c>
      <c r="V96">
        <v>0</v>
      </c>
      <c r="W96">
        <v>0</v>
      </c>
      <c r="X96">
        <v>6</v>
      </c>
      <c r="Y96">
        <v>0</v>
      </c>
      <c r="Z96">
        <v>0</v>
      </c>
      <c r="AA96">
        <v>0</v>
      </c>
      <c r="AB96">
        <v>0</v>
      </c>
      <c r="AC96">
        <v>0</v>
      </c>
      <c r="AD96">
        <v>6</v>
      </c>
      <c r="AE96">
        <v>0</v>
      </c>
      <c r="AF96">
        <v>0</v>
      </c>
      <c r="AG96">
        <v>0</v>
      </c>
      <c r="AH96">
        <v>0</v>
      </c>
      <c r="AI96">
        <v>0</v>
      </c>
      <c r="AJ96">
        <v>0</v>
      </c>
      <c r="AK96">
        <v>0</v>
      </c>
      <c r="AL96">
        <v>0</v>
      </c>
      <c r="AM96">
        <v>0</v>
      </c>
      <c r="AN96">
        <v>0</v>
      </c>
      <c r="AO96">
        <v>0</v>
      </c>
      <c r="AP96">
        <v>0</v>
      </c>
      <c r="AQ96">
        <v>0</v>
      </c>
      <c r="AR96">
        <v>0</v>
      </c>
      <c r="AS96">
        <v>0</v>
      </c>
      <c r="AT96">
        <v>0</v>
      </c>
      <c r="AU96" t="s">
        <v>51</v>
      </c>
      <c r="AV96" t="s">
        <v>325</v>
      </c>
      <c r="AW96" t="s">
        <v>169</v>
      </c>
      <c r="AX96" t="s">
        <v>326</v>
      </c>
      <c r="AY96">
        <v>77019</v>
      </c>
      <c r="AZ96">
        <v>48201410300</v>
      </c>
      <c r="BA96" t="s">
        <v>170</v>
      </c>
      <c r="BB96" t="s">
        <v>171</v>
      </c>
      <c r="BC96">
        <v>161828</v>
      </c>
      <c r="BD96">
        <v>2994</v>
      </c>
      <c r="BE96" t="s">
        <v>327</v>
      </c>
      <c r="BF96" t="s">
        <v>327</v>
      </c>
      <c r="BG96" t="s">
        <v>327</v>
      </c>
    </row>
    <row r="97" spans="1:59" x14ac:dyDescent="0.25">
      <c r="A97">
        <v>275550</v>
      </c>
      <c r="B97">
        <v>17420168</v>
      </c>
      <c r="C97">
        <v>2019</v>
      </c>
      <c r="D97" s="80">
        <v>43784</v>
      </c>
      <c r="E97">
        <v>11</v>
      </c>
      <c r="F97" t="s">
        <v>172</v>
      </c>
      <c r="G97" t="s">
        <v>161</v>
      </c>
      <c r="H97" t="s">
        <v>331</v>
      </c>
      <c r="I97" t="s">
        <v>188</v>
      </c>
      <c r="J97">
        <v>29.769544799999998</v>
      </c>
      <c r="K97">
        <v>-95.397293079999997</v>
      </c>
      <c r="L97" t="s">
        <v>174</v>
      </c>
      <c r="M97" t="s">
        <v>164</v>
      </c>
      <c r="N97" t="s">
        <v>165</v>
      </c>
      <c r="O97" t="s">
        <v>166</v>
      </c>
      <c r="P97" t="s">
        <v>175</v>
      </c>
      <c r="Q97" t="s">
        <v>87</v>
      </c>
      <c r="R97" t="s">
        <v>176</v>
      </c>
      <c r="S97">
        <v>0</v>
      </c>
      <c r="T97">
        <v>0</v>
      </c>
      <c r="U97">
        <v>1</v>
      </c>
      <c r="V97">
        <v>0</v>
      </c>
      <c r="W97">
        <v>1</v>
      </c>
      <c r="X97">
        <v>4</v>
      </c>
      <c r="Y97">
        <v>0</v>
      </c>
      <c r="Z97">
        <v>0</v>
      </c>
      <c r="AA97">
        <v>0</v>
      </c>
      <c r="AB97">
        <v>1</v>
      </c>
      <c r="AC97">
        <v>0</v>
      </c>
      <c r="AD97">
        <v>4</v>
      </c>
      <c r="AE97">
        <v>1</v>
      </c>
      <c r="AF97">
        <v>0</v>
      </c>
      <c r="AG97">
        <v>0</v>
      </c>
      <c r="AH97">
        <v>0</v>
      </c>
      <c r="AI97">
        <v>0</v>
      </c>
      <c r="AJ97">
        <v>0</v>
      </c>
      <c r="AK97">
        <v>0</v>
      </c>
      <c r="AL97">
        <v>0</v>
      </c>
      <c r="AM97">
        <v>0</v>
      </c>
      <c r="AN97">
        <v>0</v>
      </c>
      <c r="AO97">
        <v>0</v>
      </c>
      <c r="AP97">
        <v>0</v>
      </c>
      <c r="AQ97">
        <v>0</v>
      </c>
      <c r="AR97">
        <v>0</v>
      </c>
      <c r="AS97">
        <v>0</v>
      </c>
      <c r="AT97">
        <v>0</v>
      </c>
      <c r="AU97" t="s">
        <v>51</v>
      </c>
      <c r="AV97" t="s">
        <v>325</v>
      </c>
      <c r="AW97" t="s">
        <v>169</v>
      </c>
      <c r="AX97" t="s">
        <v>332</v>
      </c>
      <c r="AY97">
        <v>77007</v>
      </c>
      <c r="AZ97">
        <v>48201510700</v>
      </c>
      <c r="BA97" t="s">
        <v>170</v>
      </c>
      <c r="BB97" t="s">
        <v>171</v>
      </c>
      <c r="BC97">
        <v>162048</v>
      </c>
      <c r="BD97">
        <v>2994</v>
      </c>
      <c r="BE97" t="s">
        <v>327</v>
      </c>
      <c r="BF97" t="s">
        <v>327</v>
      </c>
      <c r="BG97" t="s">
        <v>327</v>
      </c>
    </row>
    <row r="98" spans="1:59" x14ac:dyDescent="0.25">
      <c r="A98">
        <v>280267</v>
      </c>
      <c r="B98">
        <v>17440343</v>
      </c>
      <c r="C98">
        <v>2019</v>
      </c>
      <c r="D98" s="80">
        <v>43801</v>
      </c>
      <c r="E98">
        <v>18</v>
      </c>
      <c r="F98" t="s">
        <v>183</v>
      </c>
      <c r="G98" t="s">
        <v>363</v>
      </c>
      <c r="H98" t="s">
        <v>333</v>
      </c>
      <c r="I98" t="s">
        <v>184</v>
      </c>
      <c r="J98">
        <v>29.761134800000001</v>
      </c>
      <c r="K98">
        <v>-95.39815308</v>
      </c>
      <c r="L98" t="s">
        <v>174</v>
      </c>
      <c r="M98" t="s">
        <v>164</v>
      </c>
      <c r="N98" t="s">
        <v>189</v>
      </c>
      <c r="O98" t="s">
        <v>349</v>
      </c>
      <c r="P98" t="s">
        <v>337</v>
      </c>
      <c r="Q98" t="s">
        <v>90</v>
      </c>
      <c r="R98" t="s">
        <v>350</v>
      </c>
      <c r="S98">
        <v>0</v>
      </c>
      <c r="T98">
        <v>1</v>
      </c>
      <c r="U98">
        <v>0</v>
      </c>
      <c r="V98">
        <v>0</v>
      </c>
      <c r="W98">
        <v>1</v>
      </c>
      <c r="X98">
        <v>1</v>
      </c>
      <c r="Y98">
        <v>0</v>
      </c>
      <c r="Z98">
        <v>0</v>
      </c>
      <c r="AA98">
        <v>0</v>
      </c>
      <c r="AB98">
        <v>0</v>
      </c>
      <c r="AC98">
        <v>0</v>
      </c>
      <c r="AD98">
        <v>1</v>
      </c>
      <c r="AE98">
        <v>0</v>
      </c>
      <c r="AF98">
        <v>0</v>
      </c>
      <c r="AG98">
        <v>0</v>
      </c>
      <c r="AH98">
        <v>1</v>
      </c>
      <c r="AI98">
        <v>0</v>
      </c>
      <c r="AJ98">
        <v>0</v>
      </c>
      <c r="AK98">
        <v>0</v>
      </c>
      <c r="AL98">
        <v>1</v>
      </c>
      <c r="AM98">
        <v>0</v>
      </c>
      <c r="AN98">
        <v>0</v>
      </c>
      <c r="AO98">
        <v>0</v>
      </c>
      <c r="AP98">
        <v>0</v>
      </c>
      <c r="AQ98">
        <v>0</v>
      </c>
      <c r="AR98">
        <v>0</v>
      </c>
      <c r="AS98">
        <v>0</v>
      </c>
      <c r="AT98">
        <v>0</v>
      </c>
      <c r="AU98" t="s">
        <v>51</v>
      </c>
      <c r="AV98" t="s">
        <v>325</v>
      </c>
      <c r="AW98" t="s">
        <v>169</v>
      </c>
      <c r="AX98" t="s">
        <v>326</v>
      </c>
      <c r="AY98">
        <v>77019</v>
      </c>
      <c r="AZ98">
        <v>48201410200</v>
      </c>
      <c r="BA98" t="s">
        <v>170</v>
      </c>
      <c r="BB98" t="s">
        <v>171</v>
      </c>
      <c r="BC98">
        <v>161828</v>
      </c>
      <c r="BD98">
        <v>2994</v>
      </c>
      <c r="BE98" t="s">
        <v>327</v>
      </c>
      <c r="BF98" t="s">
        <v>327</v>
      </c>
      <c r="BG98" t="s">
        <v>327</v>
      </c>
    </row>
    <row r="99" spans="1:59" x14ac:dyDescent="0.25">
      <c r="A99">
        <v>290764</v>
      </c>
      <c r="B99">
        <v>17484873</v>
      </c>
      <c r="C99">
        <v>2019</v>
      </c>
      <c r="D99" s="80">
        <v>43826</v>
      </c>
      <c r="E99">
        <v>9</v>
      </c>
      <c r="F99" t="s">
        <v>172</v>
      </c>
      <c r="G99" t="s">
        <v>161</v>
      </c>
      <c r="H99" t="s">
        <v>323</v>
      </c>
      <c r="I99" t="s">
        <v>188</v>
      </c>
      <c r="J99">
        <v>29.757040719999999</v>
      </c>
      <c r="K99">
        <v>-95.3980976</v>
      </c>
      <c r="L99" t="s">
        <v>163</v>
      </c>
      <c r="M99" t="s">
        <v>164</v>
      </c>
      <c r="N99" t="s">
        <v>189</v>
      </c>
      <c r="O99" t="s">
        <v>200</v>
      </c>
      <c r="P99" t="s">
        <v>167</v>
      </c>
      <c r="Q99" t="s">
        <v>86</v>
      </c>
      <c r="R99" t="s">
        <v>352</v>
      </c>
      <c r="S99">
        <v>0</v>
      </c>
      <c r="T99">
        <v>0</v>
      </c>
      <c r="U99">
        <v>0</v>
      </c>
      <c r="V99">
        <v>0</v>
      </c>
      <c r="W99">
        <v>0</v>
      </c>
      <c r="X99">
        <v>1</v>
      </c>
      <c r="Y99">
        <v>0</v>
      </c>
      <c r="Z99">
        <v>0</v>
      </c>
      <c r="AA99">
        <v>0</v>
      </c>
      <c r="AB99">
        <v>0</v>
      </c>
      <c r="AC99">
        <v>0</v>
      </c>
      <c r="AD99">
        <v>1</v>
      </c>
      <c r="AE99">
        <v>0</v>
      </c>
      <c r="AF99">
        <v>0</v>
      </c>
      <c r="AG99">
        <v>0</v>
      </c>
      <c r="AH99">
        <v>0</v>
      </c>
      <c r="AI99">
        <v>0</v>
      </c>
      <c r="AJ99">
        <v>0</v>
      </c>
      <c r="AK99">
        <v>0</v>
      </c>
      <c r="AL99">
        <v>0</v>
      </c>
      <c r="AM99">
        <v>0</v>
      </c>
      <c r="AN99">
        <v>0</v>
      </c>
      <c r="AO99">
        <v>0</v>
      </c>
      <c r="AP99">
        <v>0</v>
      </c>
      <c r="AQ99">
        <v>0</v>
      </c>
      <c r="AR99">
        <v>0</v>
      </c>
      <c r="AS99">
        <v>0</v>
      </c>
      <c r="AT99">
        <v>0</v>
      </c>
      <c r="AU99" t="s">
        <v>51</v>
      </c>
      <c r="AV99" t="s">
        <v>325</v>
      </c>
      <c r="AW99" t="s">
        <v>169</v>
      </c>
      <c r="AX99" t="s">
        <v>326</v>
      </c>
      <c r="AY99">
        <v>77019</v>
      </c>
      <c r="AZ99">
        <v>48201410200</v>
      </c>
      <c r="BA99" t="s">
        <v>170</v>
      </c>
      <c r="BB99" t="s">
        <v>171</v>
      </c>
      <c r="BC99">
        <v>161608</v>
      </c>
      <c r="BD99">
        <v>2994</v>
      </c>
      <c r="BE99" t="s">
        <v>364</v>
      </c>
      <c r="BF99" t="s">
        <v>327</v>
      </c>
      <c r="BG99" t="s">
        <v>327</v>
      </c>
    </row>
    <row r="100" spans="1:59" x14ac:dyDescent="0.25">
      <c r="A100">
        <v>292672</v>
      </c>
      <c r="B100">
        <v>17494451</v>
      </c>
      <c r="C100">
        <v>2019</v>
      </c>
      <c r="D100" s="80">
        <v>43826</v>
      </c>
      <c r="E100">
        <v>15</v>
      </c>
      <c r="F100" t="s">
        <v>172</v>
      </c>
      <c r="G100" t="s">
        <v>161</v>
      </c>
      <c r="H100" t="s">
        <v>323</v>
      </c>
      <c r="I100" t="s">
        <v>173</v>
      </c>
      <c r="J100">
        <v>29.7573148</v>
      </c>
      <c r="K100">
        <v>-95.398103079999998</v>
      </c>
      <c r="L100" t="s">
        <v>174</v>
      </c>
      <c r="M100" t="s">
        <v>164</v>
      </c>
      <c r="N100" t="s">
        <v>193</v>
      </c>
      <c r="O100" t="s">
        <v>166</v>
      </c>
      <c r="P100" t="s">
        <v>125</v>
      </c>
      <c r="Q100" t="s">
        <v>90</v>
      </c>
      <c r="R100" t="s">
        <v>182</v>
      </c>
      <c r="S100">
        <v>0</v>
      </c>
      <c r="T100">
        <v>0</v>
      </c>
      <c r="U100">
        <v>0</v>
      </c>
      <c r="V100">
        <v>1</v>
      </c>
      <c r="W100">
        <v>1</v>
      </c>
      <c r="X100">
        <v>1</v>
      </c>
      <c r="Y100">
        <v>0</v>
      </c>
      <c r="Z100">
        <v>0</v>
      </c>
      <c r="AA100">
        <v>0</v>
      </c>
      <c r="AB100">
        <v>0</v>
      </c>
      <c r="AC100">
        <v>1</v>
      </c>
      <c r="AD100">
        <v>1</v>
      </c>
      <c r="AE100">
        <v>1</v>
      </c>
      <c r="AF100">
        <v>0</v>
      </c>
      <c r="AG100">
        <v>0</v>
      </c>
      <c r="AH100">
        <v>0</v>
      </c>
      <c r="AI100">
        <v>0</v>
      </c>
      <c r="AJ100">
        <v>0</v>
      </c>
      <c r="AK100">
        <v>0</v>
      </c>
      <c r="AL100">
        <v>0</v>
      </c>
      <c r="AM100">
        <v>0</v>
      </c>
      <c r="AN100">
        <v>0</v>
      </c>
      <c r="AO100">
        <v>0</v>
      </c>
      <c r="AP100">
        <v>0</v>
      </c>
      <c r="AQ100">
        <v>0</v>
      </c>
      <c r="AR100">
        <v>0</v>
      </c>
      <c r="AS100">
        <v>0</v>
      </c>
      <c r="AT100">
        <v>0</v>
      </c>
      <c r="AU100" t="s">
        <v>51</v>
      </c>
      <c r="AV100" t="s">
        <v>325</v>
      </c>
      <c r="AW100" t="s">
        <v>169</v>
      </c>
      <c r="AX100" t="s">
        <v>326</v>
      </c>
      <c r="AY100">
        <v>77019</v>
      </c>
      <c r="AZ100">
        <v>48201410200</v>
      </c>
      <c r="BA100" t="s">
        <v>170</v>
      </c>
      <c r="BB100" t="s">
        <v>171</v>
      </c>
      <c r="BC100">
        <v>161608</v>
      </c>
      <c r="BD100">
        <v>2994</v>
      </c>
      <c r="BE100" t="s">
        <v>327</v>
      </c>
      <c r="BF100" t="s">
        <v>327</v>
      </c>
      <c r="BG100" t="s">
        <v>327</v>
      </c>
    </row>
    <row r="101" spans="1:59" x14ac:dyDescent="0.25">
      <c r="A101">
        <v>292793</v>
      </c>
      <c r="B101">
        <v>17495071</v>
      </c>
      <c r="C101">
        <v>2019</v>
      </c>
      <c r="D101" s="80">
        <v>43829</v>
      </c>
      <c r="E101">
        <v>13</v>
      </c>
      <c r="F101" t="s">
        <v>183</v>
      </c>
      <c r="G101" t="s">
        <v>363</v>
      </c>
      <c r="H101" t="s">
        <v>333</v>
      </c>
      <c r="I101" t="s">
        <v>173</v>
      </c>
      <c r="J101">
        <v>29.761220649999998</v>
      </c>
      <c r="K101">
        <v>-95.397853190000006</v>
      </c>
      <c r="L101" t="s">
        <v>174</v>
      </c>
      <c r="M101" t="s">
        <v>164</v>
      </c>
      <c r="N101" t="s">
        <v>189</v>
      </c>
      <c r="O101" t="s">
        <v>166</v>
      </c>
      <c r="P101" t="s">
        <v>167</v>
      </c>
      <c r="Q101" t="s">
        <v>86</v>
      </c>
      <c r="R101" t="s">
        <v>324</v>
      </c>
      <c r="S101">
        <v>0</v>
      </c>
      <c r="T101">
        <v>0</v>
      </c>
      <c r="U101">
        <v>0</v>
      </c>
      <c r="V101">
        <v>0</v>
      </c>
      <c r="W101">
        <v>0</v>
      </c>
      <c r="X101">
        <v>3</v>
      </c>
      <c r="Y101">
        <v>0</v>
      </c>
      <c r="Z101">
        <v>0</v>
      </c>
      <c r="AA101">
        <v>0</v>
      </c>
      <c r="AB101">
        <v>0</v>
      </c>
      <c r="AC101">
        <v>0</v>
      </c>
      <c r="AD101">
        <v>3</v>
      </c>
      <c r="AE101">
        <v>0</v>
      </c>
      <c r="AF101">
        <v>0</v>
      </c>
      <c r="AG101">
        <v>0</v>
      </c>
      <c r="AH101">
        <v>0</v>
      </c>
      <c r="AI101">
        <v>0</v>
      </c>
      <c r="AJ101">
        <v>0</v>
      </c>
      <c r="AK101">
        <v>0</v>
      </c>
      <c r="AL101">
        <v>0</v>
      </c>
      <c r="AM101">
        <v>0</v>
      </c>
      <c r="AN101">
        <v>0</v>
      </c>
      <c r="AO101">
        <v>0</v>
      </c>
      <c r="AP101">
        <v>0</v>
      </c>
      <c r="AQ101">
        <v>0</v>
      </c>
      <c r="AR101">
        <v>0</v>
      </c>
      <c r="AS101">
        <v>0</v>
      </c>
      <c r="AT101">
        <v>0</v>
      </c>
      <c r="AU101" t="s">
        <v>51</v>
      </c>
      <c r="AV101" t="s">
        <v>325</v>
      </c>
      <c r="AW101" t="s">
        <v>169</v>
      </c>
      <c r="AX101" t="s">
        <v>326</v>
      </c>
      <c r="AY101">
        <v>77019</v>
      </c>
      <c r="AZ101">
        <v>48201410200</v>
      </c>
      <c r="BA101" t="s">
        <v>170</v>
      </c>
      <c r="BB101" t="s">
        <v>171</v>
      </c>
      <c r="BC101">
        <v>161828</v>
      </c>
      <c r="BD101">
        <v>2994</v>
      </c>
      <c r="BE101" t="s">
        <v>327</v>
      </c>
      <c r="BF101" t="s">
        <v>327</v>
      </c>
      <c r="BG101" t="s">
        <v>327</v>
      </c>
    </row>
    <row r="102" spans="1:59" x14ac:dyDescent="0.25">
      <c r="A102">
        <v>297829</v>
      </c>
      <c r="B102">
        <v>17501534</v>
      </c>
      <c r="C102">
        <v>2020</v>
      </c>
      <c r="D102" s="80">
        <v>43837</v>
      </c>
      <c r="E102">
        <v>8</v>
      </c>
      <c r="F102" t="s">
        <v>195</v>
      </c>
      <c r="G102" t="s">
        <v>161</v>
      </c>
      <c r="H102" t="s">
        <v>323</v>
      </c>
      <c r="I102" t="s">
        <v>184</v>
      </c>
      <c r="J102">
        <v>29.7573148</v>
      </c>
      <c r="K102">
        <v>-95.398103079999998</v>
      </c>
      <c r="L102" t="s">
        <v>174</v>
      </c>
      <c r="M102" t="s">
        <v>164</v>
      </c>
      <c r="N102" t="s">
        <v>165</v>
      </c>
      <c r="O102" t="s">
        <v>166</v>
      </c>
      <c r="P102" t="s">
        <v>167</v>
      </c>
      <c r="Q102" t="s">
        <v>87</v>
      </c>
      <c r="R102" t="s">
        <v>176</v>
      </c>
      <c r="S102">
        <v>0</v>
      </c>
      <c r="T102">
        <v>0</v>
      </c>
      <c r="U102">
        <v>0</v>
      </c>
      <c r="V102">
        <v>0</v>
      </c>
      <c r="W102">
        <v>0</v>
      </c>
      <c r="X102">
        <v>2</v>
      </c>
      <c r="Y102">
        <v>0</v>
      </c>
      <c r="Z102">
        <v>0</v>
      </c>
      <c r="AA102">
        <v>0</v>
      </c>
      <c r="AB102">
        <v>0</v>
      </c>
      <c r="AC102">
        <v>0</v>
      </c>
      <c r="AD102">
        <v>2</v>
      </c>
      <c r="AE102">
        <v>0</v>
      </c>
      <c r="AF102">
        <v>0</v>
      </c>
      <c r="AG102">
        <v>0</v>
      </c>
      <c r="AH102">
        <v>0</v>
      </c>
      <c r="AI102">
        <v>0</v>
      </c>
      <c r="AJ102">
        <v>0</v>
      </c>
      <c r="AK102">
        <v>0</v>
      </c>
      <c r="AL102">
        <v>0</v>
      </c>
      <c r="AM102">
        <v>0</v>
      </c>
      <c r="AN102">
        <v>0</v>
      </c>
      <c r="AO102">
        <v>0</v>
      </c>
      <c r="AP102">
        <v>0</v>
      </c>
      <c r="AQ102">
        <v>0</v>
      </c>
      <c r="AR102">
        <v>0</v>
      </c>
      <c r="AS102">
        <v>0</v>
      </c>
      <c r="AT102">
        <v>0</v>
      </c>
      <c r="AU102" t="s">
        <v>51</v>
      </c>
      <c r="AV102" t="s">
        <v>325</v>
      </c>
      <c r="AW102" t="s">
        <v>169</v>
      </c>
      <c r="AX102" t="s">
        <v>326</v>
      </c>
      <c r="AY102">
        <v>77019</v>
      </c>
      <c r="AZ102">
        <v>48201410200</v>
      </c>
      <c r="BA102" t="s">
        <v>170</v>
      </c>
      <c r="BB102" t="s">
        <v>171</v>
      </c>
      <c r="BC102">
        <v>161608</v>
      </c>
      <c r="BD102">
        <v>2994</v>
      </c>
      <c r="BE102" t="s">
        <v>327</v>
      </c>
      <c r="BF102" t="s">
        <v>327</v>
      </c>
      <c r="BG102" t="s">
        <v>327</v>
      </c>
    </row>
    <row r="103" spans="1:59" x14ac:dyDescent="0.25">
      <c r="A103">
        <v>298072</v>
      </c>
      <c r="B103">
        <v>17503160</v>
      </c>
      <c r="C103">
        <v>2020</v>
      </c>
      <c r="D103" s="80">
        <v>43833</v>
      </c>
      <c r="E103">
        <v>2</v>
      </c>
      <c r="F103" t="s">
        <v>172</v>
      </c>
      <c r="G103" t="s">
        <v>161</v>
      </c>
      <c r="H103" t="s">
        <v>331</v>
      </c>
      <c r="I103" t="s">
        <v>184</v>
      </c>
      <c r="J103">
        <v>29.769534620000002</v>
      </c>
      <c r="K103">
        <v>-95.397151460000003</v>
      </c>
      <c r="L103" t="s">
        <v>174</v>
      </c>
      <c r="M103" t="s">
        <v>192</v>
      </c>
      <c r="N103" t="s">
        <v>189</v>
      </c>
      <c r="O103" t="s">
        <v>166</v>
      </c>
      <c r="P103" t="s">
        <v>167</v>
      </c>
      <c r="Q103" t="s">
        <v>86</v>
      </c>
      <c r="R103" t="s">
        <v>197</v>
      </c>
      <c r="S103">
        <v>0</v>
      </c>
      <c r="T103">
        <v>0</v>
      </c>
      <c r="U103">
        <v>0</v>
      </c>
      <c r="V103">
        <v>0</v>
      </c>
      <c r="W103">
        <v>0</v>
      </c>
      <c r="X103">
        <v>2</v>
      </c>
      <c r="Y103">
        <v>1</v>
      </c>
      <c r="Z103">
        <v>0</v>
      </c>
      <c r="AA103">
        <v>0</v>
      </c>
      <c r="AB103">
        <v>0</v>
      </c>
      <c r="AC103">
        <v>0</v>
      </c>
      <c r="AD103">
        <v>2</v>
      </c>
      <c r="AE103">
        <v>0</v>
      </c>
      <c r="AF103">
        <v>1</v>
      </c>
      <c r="AG103">
        <v>0</v>
      </c>
      <c r="AH103">
        <v>0</v>
      </c>
      <c r="AI103">
        <v>0</v>
      </c>
      <c r="AJ103">
        <v>0</v>
      </c>
      <c r="AK103">
        <v>0</v>
      </c>
      <c r="AL103">
        <v>0</v>
      </c>
      <c r="AM103">
        <v>0</v>
      </c>
      <c r="AN103">
        <v>0</v>
      </c>
      <c r="AO103">
        <v>0</v>
      </c>
      <c r="AP103">
        <v>0</v>
      </c>
      <c r="AQ103">
        <v>0</v>
      </c>
      <c r="AR103">
        <v>0</v>
      </c>
      <c r="AS103">
        <v>0</v>
      </c>
      <c r="AT103">
        <v>0</v>
      </c>
      <c r="AU103" t="s">
        <v>51</v>
      </c>
      <c r="AV103" t="s">
        <v>325</v>
      </c>
      <c r="AW103" t="s">
        <v>169</v>
      </c>
      <c r="AX103" t="s">
        <v>332</v>
      </c>
      <c r="AY103">
        <v>77007</v>
      </c>
      <c r="AZ103">
        <v>48201510200</v>
      </c>
      <c r="BA103" t="s">
        <v>170</v>
      </c>
      <c r="BB103" t="s">
        <v>171</v>
      </c>
      <c r="BC103">
        <v>162048</v>
      </c>
      <c r="BD103">
        <v>2994</v>
      </c>
      <c r="BE103" t="s">
        <v>327</v>
      </c>
      <c r="BF103" t="s">
        <v>327</v>
      </c>
      <c r="BG103" t="s">
        <v>327</v>
      </c>
    </row>
    <row r="104" spans="1:59" x14ac:dyDescent="0.25">
      <c r="A104">
        <v>301439</v>
      </c>
      <c r="B104">
        <v>17519609</v>
      </c>
      <c r="C104">
        <v>2020</v>
      </c>
      <c r="D104" s="80">
        <v>43845</v>
      </c>
      <c r="E104">
        <v>7</v>
      </c>
      <c r="F104" t="s">
        <v>198</v>
      </c>
      <c r="G104" t="s">
        <v>161</v>
      </c>
      <c r="H104" t="s">
        <v>334</v>
      </c>
      <c r="I104" t="s">
        <v>179</v>
      </c>
      <c r="J104">
        <v>29.769544799999998</v>
      </c>
      <c r="K104">
        <v>-95.397293079999997</v>
      </c>
      <c r="L104" t="s">
        <v>163</v>
      </c>
      <c r="M104" t="s">
        <v>164</v>
      </c>
      <c r="N104" t="s">
        <v>189</v>
      </c>
      <c r="O104" t="s">
        <v>166</v>
      </c>
      <c r="P104" t="s">
        <v>125</v>
      </c>
      <c r="Q104" t="s">
        <v>90</v>
      </c>
      <c r="R104" t="s">
        <v>182</v>
      </c>
      <c r="S104">
        <v>0</v>
      </c>
      <c r="T104">
        <v>0</v>
      </c>
      <c r="U104">
        <v>0</v>
      </c>
      <c r="V104">
        <v>1</v>
      </c>
      <c r="W104">
        <v>1</v>
      </c>
      <c r="X104">
        <v>1</v>
      </c>
      <c r="Y104">
        <v>0</v>
      </c>
      <c r="Z104">
        <v>0</v>
      </c>
      <c r="AA104">
        <v>0</v>
      </c>
      <c r="AB104">
        <v>0</v>
      </c>
      <c r="AC104">
        <v>1</v>
      </c>
      <c r="AD104">
        <v>1</v>
      </c>
      <c r="AE104">
        <v>1</v>
      </c>
      <c r="AF104">
        <v>0</v>
      </c>
      <c r="AG104">
        <v>0</v>
      </c>
      <c r="AH104">
        <v>0</v>
      </c>
      <c r="AI104">
        <v>0</v>
      </c>
      <c r="AJ104">
        <v>0</v>
      </c>
      <c r="AK104">
        <v>0</v>
      </c>
      <c r="AL104">
        <v>0</v>
      </c>
      <c r="AM104">
        <v>0</v>
      </c>
      <c r="AN104">
        <v>0</v>
      </c>
      <c r="AO104">
        <v>0</v>
      </c>
      <c r="AP104">
        <v>0</v>
      </c>
      <c r="AQ104">
        <v>0</v>
      </c>
      <c r="AR104">
        <v>0</v>
      </c>
      <c r="AS104">
        <v>0</v>
      </c>
      <c r="AT104">
        <v>0</v>
      </c>
      <c r="AU104" t="s">
        <v>51</v>
      </c>
      <c r="AV104" t="s">
        <v>325</v>
      </c>
      <c r="AW104" t="s">
        <v>169</v>
      </c>
      <c r="AX104" t="s">
        <v>332</v>
      </c>
      <c r="AY104">
        <v>77007</v>
      </c>
      <c r="AZ104">
        <v>48201510700</v>
      </c>
      <c r="BA104" t="s">
        <v>170</v>
      </c>
      <c r="BB104" t="s">
        <v>171</v>
      </c>
      <c r="BC104">
        <v>162048</v>
      </c>
      <c r="BD104">
        <v>2994</v>
      </c>
      <c r="BE104" t="s">
        <v>327</v>
      </c>
      <c r="BF104" t="s">
        <v>327</v>
      </c>
      <c r="BG104" t="s">
        <v>327</v>
      </c>
    </row>
    <row r="105" spans="1:59" x14ac:dyDescent="0.25">
      <c r="A105">
        <v>302669</v>
      </c>
      <c r="B105">
        <v>17525118</v>
      </c>
      <c r="C105">
        <v>2020</v>
      </c>
      <c r="D105" s="80">
        <v>43845</v>
      </c>
      <c r="E105">
        <v>17</v>
      </c>
      <c r="F105" t="s">
        <v>198</v>
      </c>
      <c r="G105" t="s">
        <v>161</v>
      </c>
      <c r="H105" t="s">
        <v>331</v>
      </c>
      <c r="I105" t="s">
        <v>162</v>
      </c>
      <c r="J105">
        <v>29.76955032</v>
      </c>
      <c r="K105">
        <v>-95.397340020000001</v>
      </c>
      <c r="L105" t="s">
        <v>330</v>
      </c>
      <c r="M105" t="s">
        <v>164</v>
      </c>
      <c r="N105" t="s">
        <v>189</v>
      </c>
      <c r="O105" t="s">
        <v>166</v>
      </c>
      <c r="P105" t="s">
        <v>167</v>
      </c>
      <c r="Q105" t="s">
        <v>86</v>
      </c>
      <c r="R105" t="s">
        <v>182</v>
      </c>
      <c r="S105">
        <v>0</v>
      </c>
      <c r="T105">
        <v>0</v>
      </c>
      <c r="U105">
        <v>0</v>
      </c>
      <c r="V105">
        <v>0</v>
      </c>
      <c r="W105">
        <v>0</v>
      </c>
      <c r="X105">
        <v>1</v>
      </c>
      <c r="Y105">
        <v>1</v>
      </c>
      <c r="Z105">
        <v>0</v>
      </c>
      <c r="AA105">
        <v>0</v>
      </c>
      <c r="AB105">
        <v>0</v>
      </c>
      <c r="AC105">
        <v>0</v>
      </c>
      <c r="AD105">
        <v>1</v>
      </c>
      <c r="AE105">
        <v>0</v>
      </c>
      <c r="AF105">
        <v>1</v>
      </c>
      <c r="AG105">
        <v>0</v>
      </c>
      <c r="AH105">
        <v>0</v>
      </c>
      <c r="AI105">
        <v>0</v>
      </c>
      <c r="AJ105">
        <v>0</v>
      </c>
      <c r="AK105">
        <v>0</v>
      </c>
      <c r="AL105">
        <v>0</v>
      </c>
      <c r="AM105">
        <v>0</v>
      </c>
      <c r="AN105">
        <v>0</v>
      </c>
      <c r="AO105">
        <v>0</v>
      </c>
      <c r="AP105">
        <v>0</v>
      </c>
      <c r="AQ105">
        <v>0</v>
      </c>
      <c r="AR105">
        <v>0</v>
      </c>
      <c r="AS105">
        <v>0</v>
      </c>
      <c r="AT105">
        <v>0</v>
      </c>
      <c r="AU105" t="s">
        <v>51</v>
      </c>
      <c r="AV105" t="s">
        <v>325</v>
      </c>
      <c r="AW105" t="s">
        <v>169</v>
      </c>
      <c r="AX105" t="s">
        <v>332</v>
      </c>
      <c r="AY105">
        <v>77007</v>
      </c>
      <c r="AZ105">
        <v>48201510700</v>
      </c>
      <c r="BA105" t="s">
        <v>170</v>
      </c>
      <c r="BB105" t="s">
        <v>171</v>
      </c>
      <c r="BC105">
        <v>162048</v>
      </c>
      <c r="BD105">
        <v>2994</v>
      </c>
      <c r="BE105" t="s">
        <v>327</v>
      </c>
      <c r="BF105" t="s">
        <v>327</v>
      </c>
      <c r="BG105" t="s">
        <v>327</v>
      </c>
    </row>
    <row r="106" spans="1:59" x14ac:dyDescent="0.25">
      <c r="A106">
        <v>309299</v>
      </c>
      <c r="B106">
        <v>17553253</v>
      </c>
      <c r="C106">
        <v>2020</v>
      </c>
      <c r="D106" s="80">
        <v>43854</v>
      </c>
      <c r="E106">
        <v>13</v>
      </c>
      <c r="F106" t="s">
        <v>172</v>
      </c>
      <c r="G106" t="s">
        <v>161</v>
      </c>
      <c r="H106" t="s">
        <v>323</v>
      </c>
      <c r="I106" t="s">
        <v>179</v>
      </c>
      <c r="J106">
        <v>29.7573148</v>
      </c>
      <c r="K106">
        <v>-95.398103079999998</v>
      </c>
      <c r="L106" t="s">
        <v>174</v>
      </c>
      <c r="M106" t="s">
        <v>164</v>
      </c>
      <c r="N106" t="s">
        <v>165</v>
      </c>
      <c r="O106" t="s">
        <v>166</v>
      </c>
      <c r="P106" t="s">
        <v>167</v>
      </c>
      <c r="Q106" t="s">
        <v>86</v>
      </c>
      <c r="R106" t="s">
        <v>190</v>
      </c>
      <c r="S106">
        <v>0</v>
      </c>
      <c r="T106">
        <v>0</v>
      </c>
      <c r="U106">
        <v>0</v>
      </c>
      <c r="V106">
        <v>0</v>
      </c>
      <c r="W106">
        <v>0</v>
      </c>
      <c r="X106">
        <v>2</v>
      </c>
      <c r="Y106">
        <v>0</v>
      </c>
      <c r="Z106">
        <v>0</v>
      </c>
      <c r="AA106">
        <v>0</v>
      </c>
      <c r="AB106">
        <v>0</v>
      </c>
      <c r="AC106">
        <v>0</v>
      </c>
      <c r="AD106">
        <v>2</v>
      </c>
      <c r="AE106">
        <v>0</v>
      </c>
      <c r="AF106">
        <v>0</v>
      </c>
      <c r="AG106">
        <v>0</v>
      </c>
      <c r="AH106">
        <v>0</v>
      </c>
      <c r="AI106">
        <v>0</v>
      </c>
      <c r="AJ106">
        <v>0</v>
      </c>
      <c r="AK106">
        <v>0</v>
      </c>
      <c r="AL106">
        <v>0</v>
      </c>
      <c r="AM106">
        <v>0</v>
      </c>
      <c r="AN106">
        <v>0</v>
      </c>
      <c r="AO106">
        <v>0</v>
      </c>
      <c r="AP106">
        <v>0</v>
      </c>
      <c r="AQ106">
        <v>0</v>
      </c>
      <c r="AR106">
        <v>0</v>
      </c>
      <c r="AS106">
        <v>0</v>
      </c>
      <c r="AT106">
        <v>0</v>
      </c>
      <c r="AU106" t="s">
        <v>51</v>
      </c>
      <c r="AV106" t="s">
        <v>325</v>
      </c>
      <c r="AW106" t="s">
        <v>169</v>
      </c>
      <c r="AX106" t="s">
        <v>326</v>
      </c>
      <c r="AY106">
        <v>77019</v>
      </c>
      <c r="AZ106">
        <v>48201410200</v>
      </c>
      <c r="BA106" t="s">
        <v>170</v>
      </c>
      <c r="BB106" t="s">
        <v>171</v>
      </c>
      <c r="BC106">
        <v>161608</v>
      </c>
      <c r="BD106">
        <v>2994</v>
      </c>
      <c r="BE106" t="s">
        <v>327</v>
      </c>
      <c r="BF106" t="s">
        <v>327</v>
      </c>
      <c r="BG106" t="s">
        <v>327</v>
      </c>
    </row>
    <row r="107" spans="1:59" x14ac:dyDescent="0.25">
      <c r="A107">
        <v>310901</v>
      </c>
      <c r="B107">
        <v>17560046</v>
      </c>
      <c r="C107">
        <v>2020</v>
      </c>
      <c r="D107" s="80">
        <v>43870</v>
      </c>
      <c r="E107">
        <v>16</v>
      </c>
      <c r="F107" t="s">
        <v>191</v>
      </c>
      <c r="G107" t="s">
        <v>161</v>
      </c>
      <c r="H107" t="s">
        <v>331</v>
      </c>
      <c r="I107" t="s">
        <v>188</v>
      </c>
      <c r="J107">
        <v>29.769544799999998</v>
      </c>
      <c r="K107">
        <v>-95.397293079999997</v>
      </c>
      <c r="L107" t="s">
        <v>174</v>
      </c>
      <c r="M107" t="s">
        <v>164</v>
      </c>
      <c r="N107" t="s">
        <v>189</v>
      </c>
      <c r="O107" t="s">
        <v>166</v>
      </c>
      <c r="P107" t="s">
        <v>167</v>
      </c>
      <c r="Q107" t="s">
        <v>87</v>
      </c>
      <c r="R107" t="s">
        <v>176</v>
      </c>
      <c r="S107">
        <v>0</v>
      </c>
      <c r="T107">
        <v>0</v>
      </c>
      <c r="U107">
        <v>0</v>
      </c>
      <c r="V107">
        <v>0</v>
      </c>
      <c r="W107">
        <v>0</v>
      </c>
      <c r="X107">
        <v>6</v>
      </c>
      <c r="Y107">
        <v>0</v>
      </c>
      <c r="Z107">
        <v>0</v>
      </c>
      <c r="AA107">
        <v>0</v>
      </c>
      <c r="AB107">
        <v>0</v>
      </c>
      <c r="AC107">
        <v>0</v>
      </c>
      <c r="AD107">
        <v>6</v>
      </c>
      <c r="AE107">
        <v>0</v>
      </c>
      <c r="AF107">
        <v>0</v>
      </c>
      <c r="AG107">
        <v>0</v>
      </c>
      <c r="AH107">
        <v>0</v>
      </c>
      <c r="AI107">
        <v>0</v>
      </c>
      <c r="AJ107">
        <v>0</v>
      </c>
      <c r="AK107">
        <v>0</v>
      </c>
      <c r="AL107">
        <v>0</v>
      </c>
      <c r="AM107">
        <v>0</v>
      </c>
      <c r="AN107">
        <v>0</v>
      </c>
      <c r="AO107">
        <v>0</v>
      </c>
      <c r="AP107">
        <v>0</v>
      </c>
      <c r="AQ107">
        <v>0</v>
      </c>
      <c r="AR107">
        <v>0</v>
      </c>
      <c r="AS107">
        <v>0</v>
      </c>
      <c r="AT107">
        <v>0</v>
      </c>
      <c r="AU107" t="s">
        <v>51</v>
      </c>
      <c r="AV107" t="s">
        <v>325</v>
      </c>
      <c r="AW107" t="s">
        <v>169</v>
      </c>
      <c r="AX107" t="s">
        <v>332</v>
      </c>
      <c r="AY107">
        <v>77007</v>
      </c>
      <c r="AZ107">
        <v>48201510700</v>
      </c>
      <c r="BA107" t="s">
        <v>170</v>
      </c>
      <c r="BB107" t="s">
        <v>171</v>
      </c>
      <c r="BC107">
        <v>162048</v>
      </c>
      <c r="BD107">
        <v>2994</v>
      </c>
      <c r="BE107" t="s">
        <v>327</v>
      </c>
      <c r="BF107" t="s">
        <v>327</v>
      </c>
      <c r="BG107" t="s">
        <v>327</v>
      </c>
    </row>
    <row r="108" spans="1:59" x14ac:dyDescent="0.25">
      <c r="A108">
        <v>312127</v>
      </c>
      <c r="B108">
        <v>17566075</v>
      </c>
      <c r="C108">
        <v>2020</v>
      </c>
      <c r="D108" s="80">
        <v>43874</v>
      </c>
      <c r="E108">
        <v>8</v>
      </c>
      <c r="F108" t="s">
        <v>160</v>
      </c>
      <c r="G108" t="s">
        <v>161</v>
      </c>
      <c r="H108" t="s">
        <v>331</v>
      </c>
      <c r="I108" t="s">
        <v>184</v>
      </c>
      <c r="J108">
        <v>29.769544799999998</v>
      </c>
      <c r="K108">
        <v>-95.397293079999997</v>
      </c>
      <c r="L108" t="s">
        <v>174</v>
      </c>
      <c r="M108" t="s">
        <v>164</v>
      </c>
      <c r="N108" t="s">
        <v>189</v>
      </c>
      <c r="O108" t="s">
        <v>166</v>
      </c>
      <c r="P108" t="s">
        <v>167</v>
      </c>
      <c r="Q108" t="s">
        <v>87</v>
      </c>
      <c r="R108" t="s">
        <v>190</v>
      </c>
      <c r="S108">
        <v>0</v>
      </c>
      <c r="T108">
        <v>0</v>
      </c>
      <c r="U108">
        <v>0</v>
      </c>
      <c r="V108">
        <v>0</v>
      </c>
      <c r="W108">
        <v>0</v>
      </c>
      <c r="X108">
        <v>3</v>
      </c>
      <c r="Y108">
        <v>0</v>
      </c>
      <c r="Z108">
        <v>0</v>
      </c>
      <c r="AA108">
        <v>0</v>
      </c>
      <c r="AB108">
        <v>0</v>
      </c>
      <c r="AC108">
        <v>0</v>
      </c>
      <c r="AD108">
        <v>3</v>
      </c>
      <c r="AE108">
        <v>0</v>
      </c>
      <c r="AF108">
        <v>0</v>
      </c>
      <c r="AG108">
        <v>0</v>
      </c>
      <c r="AH108">
        <v>0</v>
      </c>
      <c r="AI108">
        <v>0</v>
      </c>
      <c r="AJ108">
        <v>0</v>
      </c>
      <c r="AK108">
        <v>0</v>
      </c>
      <c r="AL108">
        <v>0</v>
      </c>
      <c r="AM108">
        <v>0</v>
      </c>
      <c r="AN108">
        <v>0</v>
      </c>
      <c r="AO108">
        <v>0</v>
      </c>
      <c r="AP108">
        <v>0</v>
      </c>
      <c r="AQ108">
        <v>0</v>
      </c>
      <c r="AR108">
        <v>0</v>
      </c>
      <c r="AS108">
        <v>0</v>
      </c>
      <c r="AT108">
        <v>0</v>
      </c>
      <c r="AU108" t="s">
        <v>51</v>
      </c>
      <c r="AV108" t="s">
        <v>325</v>
      </c>
      <c r="AW108" t="s">
        <v>169</v>
      </c>
      <c r="AX108" t="s">
        <v>332</v>
      </c>
      <c r="AY108">
        <v>77007</v>
      </c>
      <c r="AZ108">
        <v>48201510700</v>
      </c>
      <c r="BA108" t="s">
        <v>170</v>
      </c>
      <c r="BB108" t="s">
        <v>171</v>
      </c>
      <c r="BC108">
        <v>162048</v>
      </c>
      <c r="BD108">
        <v>2994</v>
      </c>
      <c r="BE108" t="s">
        <v>327</v>
      </c>
      <c r="BF108" t="s">
        <v>327</v>
      </c>
      <c r="BG108" t="s">
        <v>327</v>
      </c>
    </row>
    <row r="109" spans="1:59" x14ac:dyDescent="0.25">
      <c r="A109">
        <v>312168</v>
      </c>
      <c r="B109">
        <v>17566402</v>
      </c>
      <c r="C109">
        <v>2020</v>
      </c>
      <c r="D109" s="80">
        <v>43871</v>
      </c>
      <c r="E109">
        <v>17</v>
      </c>
      <c r="F109" t="s">
        <v>183</v>
      </c>
      <c r="G109" t="s">
        <v>161</v>
      </c>
      <c r="H109" t="s">
        <v>334</v>
      </c>
      <c r="I109" t="s">
        <v>188</v>
      </c>
      <c r="J109">
        <v>29.7680048</v>
      </c>
      <c r="K109">
        <v>-95.397173080000002</v>
      </c>
      <c r="L109" t="s">
        <v>174</v>
      </c>
      <c r="M109" t="s">
        <v>164</v>
      </c>
      <c r="N109" t="s">
        <v>181</v>
      </c>
      <c r="O109" t="s">
        <v>166</v>
      </c>
      <c r="P109" t="s">
        <v>125</v>
      </c>
      <c r="Q109" t="s">
        <v>87</v>
      </c>
      <c r="R109" t="s">
        <v>324</v>
      </c>
      <c r="S109">
        <v>0</v>
      </c>
      <c r="T109">
        <v>0</v>
      </c>
      <c r="U109">
        <v>0</v>
      </c>
      <c r="V109">
        <v>1</v>
      </c>
      <c r="W109">
        <v>1</v>
      </c>
      <c r="X109">
        <v>2</v>
      </c>
      <c r="Y109">
        <v>0</v>
      </c>
      <c r="Z109">
        <v>0</v>
      </c>
      <c r="AA109">
        <v>0</v>
      </c>
      <c r="AB109">
        <v>0</v>
      </c>
      <c r="AC109">
        <v>1</v>
      </c>
      <c r="AD109">
        <v>2</v>
      </c>
      <c r="AE109">
        <v>1</v>
      </c>
      <c r="AF109">
        <v>0</v>
      </c>
      <c r="AG109">
        <v>0</v>
      </c>
      <c r="AH109">
        <v>0</v>
      </c>
      <c r="AI109">
        <v>0</v>
      </c>
      <c r="AJ109">
        <v>0</v>
      </c>
      <c r="AK109">
        <v>0</v>
      </c>
      <c r="AL109">
        <v>0</v>
      </c>
      <c r="AM109">
        <v>0</v>
      </c>
      <c r="AN109">
        <v>0</v>
      </c>
      <c r="AO109">
        <v>0</v>
      </c>
      <c r="AP109">
        <v>0</v>
      </c>
      <c r="AQ109">
        <v>0</v>
      </c>
      <c r="AR109">
        <v>0</v>
      </c>
      <c r="AS109">
        <v>0</v>
      </c>
      <c r="AT109">
        <v>0</v>
      </c>
      <c r="AU109" t="s">
        <v>51</v>
      </c>
      <c r="AV109" t="s">
        <v>325</v>
      </c>
      <c r="AW109" t="s">
        <v>169</v>
      </c>
      <c r="AX109" t="s">
        <v>332</v>
      </c>
      <c r="AY109">
        <v>77007</v>
      </c>
      <c r="AZ109">
        <v>48201510700</v>
      </c>
      <c r="BA109" t="s">
        <v>170</v>
      </c>
      <c r="BB109" t="s">
        <v>171</v>
      </c>
      <c r="BC109">
        <v>162048</v>
      </c>
      <c r="BD109">
        <v>2994</v>
      </c>
      <c r="BE109" t="s">
        <v>327</v>
      </c>
      <c r="BF109" t="s">
        <v>327</v>
      </c>
      <c r="BG109" t="s">
        <v>327</v>
      </c>
    </row>
    <row r="110" spans="1:59" x14ac:dyDescent="0.25">
      <c r="A110">
        <v>316782</v>
      </c>
      <c r="B110">
        <v>17585237</v>
      </c>
      <c r="C110">
        <v>2020</v>
      </c>
      <c r="D110" s="80">
        <v>43881</v>
      </c>
      <c r="E110">
        <v>22</v>
      </c>
      <c r="F110" t="s">
        <v>160</v>
      </c>
      <c r="G110" t="s">
        <v>363</v>
      </c>
      <c r="H110" t="s">
        <v>333</v>
      </c>
      <c r="I110" t="s">
        <v>184</v>
      </c>
      <c r="J110">
        <v>29.761134800000001</v>
      </c>
      <c r="K110">
        <v>-95.39815308</v>
      </c>
      <c r="L110" t="s">
        <v>174</v>
      </c>
      <c r="M110" t="s">
        <v>192</v>
      </c>
      <c r="N110" t="s">
        <v>165</v>
      </c>
      <c r="O110" t="s">
        <v>166</v>
      </c>
      <c r="P110" t="s">
        <v>167</v>
      </c>
      <c r="Q110" t="s">
        <v>87</v>
      </c>
      <c r="R110" t="s">
        <v>201</v>
      </c>
      <c r="S110">
        <v>0</v>
      </c>
      <c r="T110">
        <v>0</v>
      </c>
      <c r="U110">
        <v>0</v>
      </c>
      <c r="V110">
        <v>0</v>
      </c>
      <c r="W110">
        <v>0</v>
      </c>
      <c r="X110">
        <v>2</v>
      </c>
      <c r="Y110">
        <v>0</v>
      </c>
      <c r="Z110">
        <v>0</v>
      </c>
      <c r="AA110">
        <v>0</v>
      </c>
      <c r="AB110">
        <v>0</v>
      </c>
      <c r="AC110">
        <v>0</v>
      </c>
      <c r="AD110">
        <v>2</v>
      </c>
      <c r="AE110">
        <v>0</v>
      </c>
      <c r="AF110">
        <v>0</v>
      </c>
      <c r="AG110">
        <v>0</v>
      </c>
      <c r="AH110">
        <v>0</v>
      </c>
      <c r="AI110">
        <v>0</v>
      </c>
      <c r="AJ110">
        <v>0</v>
      </c>
      <c r="AK110">
        <v>0</v>
      </c>
      <c r="AL110">
        <v>0</v>
      </c>
      <c r="AM110">
        <v>0</v>
      </c>
      <c r="AN110">
        <v>0</v>
      </c>
      <c r="AO110">
        <v>0</v>
      </c>
      <c r="AP110">
        <v>0</v>
      </c>
      <c r="AQ110">
        <v>0</v>
      </c>
      <c r="AR110">
        <v>0</v>
      </c>
      <c r="AS110">
        <v>0</v>
      </c>
      <c r="AT110">
        <v>0</v>
      </c>
      <c r="AU110" t="s">
        <v>51</v>
      </c>
      <c r="AV110" t="s">
        <v>325</v>
      </c>
      <c r="AW110" t="s">
        <v>169</v>
      </c>
      <c r="AX110" t="s">
        <v>326</v>
      </c>
      <c r="AY110">
        <v>77019</v>
      </c>
      <c r="AZ110">
        <v>48201410200</v>
      </c>
      <c r="BA110" t="s">
        <v>170</v>
      </c>
      <c r="BB110" t="s">
        <v>171</v>
      </c>
      <c r="BC110">
        <v>161828</v>
      </c>
      <c r="BD110">
        <v>2994</v>
      </c>
      <c r="BE110" t="s">
        <v>327</v>
      </c>
      <c r="BF110" t="s">
        <v>327</v>
      </c>
      <c r="BG110" t="s">
        <v>327</v>
      </c>
    </row>
    <row r="111" spans="1:59" x14ac:dyDescent="0.25">
      <c r="A111">
        <v>317668</v>
      </c>
      <c r="B111">
        <v>17588819</v>
      </c>
      <c r="C111">
        <v>2020</v>
      </c>
      <c r="D111" s="80">
        <v>43887</v>
      </c>
      <c r="E111">
        <v>8</v>
      </c>
      <c r="F111" t="s">
        <v>198</v>
      </c>
      <c r="G111" t="s">
        <v>161</v>
      </c>
      <c r="H111" t="s">
        <v>323</v>
      </c>
      <c r="I111" t="s">
        <v>179</v>
      </c>
      <c r="J111">
        <v>29.757040719999999</v>
      </c>
      <c r="K111">
        <v>-95.3980976</v>
      </c>
      <c r="L111" t="s">
        <v>163</v>
      </c>
      <c r="M111" t="s">
        <v>164</v>
      </c>
      <c r="N111" t="s">
        <v>189</v>
      </c>
      <c r="O111" t="s">
        <v>166</v>
      </c>
      <c r="P111" t="s">
        <v>125</v>
      </c>
      <c r="Q111" t="s">
        <v>86</v>
      </c>
      <c r="R111" t="s">
        <v>182</v>
      </c>
      <c r="S111">
        <v>0</v>
      </c>
      <c r="T111">
        <v>0</v>
      </c>
      <c r="U111">
        <v>0</v>
      </c>
      <c r="V111">
        <v>1</v>
      </c>
      <c r="W111">
        <v>1</v>
      </c>
      <c r="X111">
        <v>2</v>
      </c>
      <c r="Y111">
        <v>0</v>
      </c>
      <c r="Z111">
        <v>0</v>
      </c>
      <c r="AA111">
        <v>0</v>
      </c>
      <c r="AB111">
        <v>0</v>
      </c>
      <c r="AC111">
        <v>1</v>
      </c>
      <c r="AD111">
        <v>2</v>
      </c>
      <c r="AE111">
        <v>1</v>
      </c>
      <c r="AF111">
        <v>0</v>
      </c>
      <c r="AG111">
        <v>0</v>
      </c>
      <c r="AH111">
        <v>0</v>
      </c>
      <c r="AI111">
        <v>0</v>
      </c>
      <c r="AJ111">
        <v>0</v>
      </c>
      <c r="AK111">
        <v>0</v>
      </c>
      <c r="AL111">
        <v>0</v>
      </c>
      <c r="AM111">
        <v>0</v>
      </c>
      <c r="AN111">
        <v>0</v>
      </c>
      <c r="AO111">
        <v>0</v>
      </c>
      <c r="AP111">
        <v>0</v>
      </c>
      <c r="AQ111">
        <v>0</v>
      </c>
      <c r="AR111">
        <v>0</v>
      </c>
      <c r="AS111">
        <v>0</v>
      </c>
      <c r="AT111">
        <v>0</v>
      </c>
      <c r="AU111" t="s">
        <v>51</v>
      </c>
      <c r="AV111" t="s">
        <v>325</v>
      </c>
      <c r="AW111" t="s">
        <v>169</v>
      </c>
      <c r="AX111" t="s">
        <v>326</v>
      </c>
      <c r="AY111">
        <v>77019</v>
      </c>
      <c r="AZ111">
        <v>48201410200</v>
      </c>
      <c r="BA111" t="s">
        <v>170</v>
      </c>
      <c r="BB111" t="s">
        <v>171</v>
      </c>
      <c r="BC111">
        <v>161608</v>
      </c>
      <c r="BD111">
        <v>2994</v>
      </c>
      <c r="BE111" t="s">
        <v>327</v>
      </c>
      <c r="BF111" t="s">
        <v>327</v>
      </c>
      <c r="BG111" t="s">
        <v>327</v>
      </c>
    </row>
    <row r="112" spans="1:59" x14ac:dyDescent="0.25">
      <c r="A112">
        <v>318677</v>
      </c>
      <c r="B112">
        <v>17593271</v>
      </c>
      <c r="C112">
        <v>2020</v>
      </c>
      <c r="D112" s="80">
        <v>43888</v>
      </c>
      <c r="E112">
        <v>14</v>
      </c>
      <c r="F112" t="s">
        <v>160</v>
      </c>
      <c r="G112" t="s">
        <v>161</v>
      </c>
      <c r="H112" t="s">
        <v>323</v>
      </c>
      <c r="I112" t="s">
        <v>179</v>
      </c>
      <c r="J112">
        <v>29.761134800000001</v>
      </c>
      <c r="K112">
        <v>-95.39815308</v>
      </c>
      <c r="L112" t="s">
        <v>174</v>
      </c>
      <c r="M112" t="s">
        <v>164</v>
      </c>
      <c r="N112" t="s">
        <v>165</v>
      </c>
      <c r="O112" t="s">
        <v>166</v>
      </c>
      <c r="P112" t="s">
        <v>175</v>
      </c>
      <c r="Q112" t="s">
        <v>87</v>
      </c>
      <c r="R112" t="s">
        <v>176</v>
      </c>
      <c r="S112">
        <v>0</v>
      </c>
      <c r="T112">
        <v>0</v>
      </c>
      <c r="U112">
        <v>1</v>
      </c>
      <c r="V112">
        <v>0</v>
      </c>
      <c r="W112">
        <v>1</v>
      </c>
      <c r="X112">
        <v>1</v>
      </c>
      <c r="Y112">
        <v>0</v>
      </c>
      <c r="Z112">
        <v>0</v>
      </c>
      <c r="AA112">
        <v>0</v>
      </c>
      <c r="AB112">
        <v>1</v>
      </c>
      <c r="AC112">
        <v>0</v>
      </c>
      <c r="AD112">
        <v>1</v>
      </c>
      <c r="AE112">
        <v>1</v>
      </c>
      <c r="AF112">
        <v>0</v>
      </c>
      <c r="AG112">
        <v>0</v>
      </c>
      <c r="AH112">
        <v>0</v>
      </c>
      <c r="AI112">
        <v>0</v>
      </c>
      <c r="AJ112">
        <v>0</v>
      </c>
      <c r="AK112">
        <v>0</v>
      </c>
      <c r="AL112">
        <v>0</v>
      </c>
      <c r="AM112">
        <v>0</v>
      </c>
      <c r="AN112">
        <v>0</v>
      </c>
      <c r="AO112">
        <v>0</v>
      </c>
      <c r="AP112">
        <v>0</v>
      </c>
      <c r="AQ112">
        <v>0</v>
      </c>
      <c r="AR112">
        <v>0</v>
      </c>
      <c r="AS112">
        <v>0</v>
      </c>
      <c r="AT112">
        <v>0</v>
      </c>
      <c r="AU112" t="s">
        <v>51</v>
      </c>
      <c r="AV112" t="s">
        <v>325</v>
      </c>
      <c r="AW112" t="s">
        <v>169</v>
      </c>
      <c r="AX112" t="s">
        <v>326</v>
      </c>
      <c r="AY112">
        <v>77019</v>
      </c>
      <c r="AZ112">
        <v>48201410200</v>
      </c>
      <c r="BA112" t="s">
        <v>170</v>
      </c>
      <c r="BB112" t="s">
        <v>171</v>
      </c>
      <c r="BC112">
        <v>161828</v>
      </c>
      <c r="BD112">
        <v>2994</v>
      </c>
      <c r="BE112" t="s">
        <v>327</v>
      </c>
      <c r="BF112" t="s">
        <v>327</v>
      </c>
      <c r="BG112" t="s">
        <v>327</v>
      </c>
    </row>
    <row r="113" spans="1:59" x14ac:dyDescent="0.25">
      <c r="A113">
        <v>318933</v>
      </c>
      <c r="B113">
        <v>17594171</v>
      </c>
      <c r="C113">
        <v>2020</v>
      </c>
      <c r="D113" s="80">
        <v>43890</v>
      </c>
      <c r="E113">
        <v>12</v>
      </c>
      <c r="F113" t="s">
        <v>178</v>
      </c>
      <c r="G113" t="s">
        <v>161</v>
      </c>
      <c r="H113" t="s">
        <v>323</v>
      </c>
      <c r="I113" t="s">
        <v>184</v>
      </c>
      <c r="J113">
        <v>29.757259990000001</v>
      </c>
      <c r="K113">
        <v>-95.398101990000001</v>
      </c>
      <c r="L113" t="s">
        <v>174</v>
      </c>
      <c r="M113" t="s">
        <v>164</v>
      </c>
      <c r="N113" t="s">
        <v>189</v>
      </c>
      <c r="O113" t="s">
        <v>166</v>
      </c>
      <c r="P113" t="s">
        <v>167</v>
      </c>
      <c r="Q113" t="s">
        <v>89</v>
      </c>
      <c r="R113" t="s">
        <v>324</v>
      </c>
      <c r="S113">
        <v>0</v>
      </c>
      <c r="T113">
        <v>0</v>
      </c>
      <c r="U113">
        <v>0</v>
      </c>
      <c r="V113">
        <v>0</v>
      </c>
      <c r="W113">
        <v>0</v>
      </c>
      <c r="X113">
        <v>2</v>
      </c>
      <c r="Y113">
        <v>0</v>
      </c>
      <c r="Z113">
        <v>0</v>
      </c>
      <c r="AA113">
        <v>0</v>
      </c>
      <c r="AB113">
        <v>0</v>
      </c>
      <c r="AC113">
        <v>0</v>
      </c>
      <c r="AD113">
        <v>2</v>
      </c>
      <c r="AE113">
        <v>0</v>
      </c>
      <c r="AF113">
        <v>0</v>
      </c>
      <c r="AG113">
        <v>0</v>
      </c>
      <c r="AH113">
        <v>0</v>
      </c>
      <c r="AI113">
        <v>0</v>
      </c>
      <c r="AJ113">
        <v>0</v>
      </c>
      <c r="AK113">
        <v>0</v>
      </c>
      <c r="AL113">
        <v>0</v>
      </c>
      <c r="AM113">
        <v>0</v>
      </c>
      <c r="AN113">
        <v>0</v>
      </c>
      <c r="AO113">
        <v>0</v>
      </c>
      <c r="AP113">
        <v>0</v>
      </c>
      <c r="AQ113">
        <v>0</v>
      </c>
      <c r="AR113">
        <v>0</v>
      </c>
      <c r="AS113">
        <v>0</v>
      </c>
      <c r="AT113">
        <v>0</v>
      </c>
      <c r="AU113" t="s">
        <v>51</v>
      </c>
      <c r="AV113" t="s">
        <v>325</v>
      </c>
      <c r="AW113" t="s">
        <v>169</v>
      </c>
      <c r="AX113" t="s">
        <v>326</v>
      </c>
      <c r="AY113">
        <v>77019</v>
      </c>
      <c r="AZ113">
        <v>48201410200</v>
      </c>
      <c r="BA113" t="s">
        <v>170</v>
      </c>
      <c r="BB113" t="s">
        <v>171</v>
      </c>
      <c r="BC113">
        <v>161608</v>
      </c>
      <c r="BD113">
        <v>2994</v>
      </c>
      <c r="BE113" t="s">
        <v>327</v>
      </c>
      <c r="BF113" t="s">
        <v>327</v>
      </c>
      <c r="BG113" t="s">
        <v>327</v>
      </c>
    </row>
    <row r="114" spans="1:59" x14ac:dyDescent="0.25">
      <c r="A114">
        <v>322361</v>
      </c>
      <c r="B114">
        <v>17608711</v>
      </c>
      <c r="C114">
        <v>2020</v>
      </c>
      <c r="D114" s="80">
        <v>43888</v>
      </c>
      <c r="E114">
        <v>19</v>
      </c>
      <c r="F114" t="s">
        <v>160</v>
      </c>
      <c r="G114" t="s">
        <v>161</v>
      </c>
      <c r="H114" t="s">
        <v>328</v>
      </c>
      <c r="I114" t="s">
        <v>184</v>
      </c>
      <c r="J114">
        <v>29.7573148</v>
      </c>
      <c r="K114">
        <v>-95.398103079999998</v>
      </c>
      <c r="L114" t="s">
        <v>174</v>
      </c>
      <c r="M114" t="s">
        <v>192</v>
      </c>
      <c r="N114" t="s">
        <v>165</v>
      </c>
      <c r="O114" t="s">
        <v>349</v>
      </c>
      <c r="P114" t="s">
        <v>175</v>
      </c>
      <c r="Q114" t="s">
        <v>90</v>
      </c>
      <c r="R114" t="s">
        <v>350</v>
      </c>
      <c r="S114">
        <v>0</v>
      </c>
      <c r="T114">
        <v>0</v>
      </c>
      <c r="U114">
        <v>1</v>
      </c>
      <c r="V114">
        <v>0</v>
      </c>
      <c r="W114">
        <v>1</v>
      </c>
      <c r="X114">
        <v>1</v>
      </c>
      <c r="Y114">
        <v>0</v>
      </c>
      <c r="Z114">
        <v>0</v>
      </c>
      <c r="AA114">
        <v>0</v>
      </c>
      <c r="AB114">
        <v>0</v>
      </c>
      <c r="AC114">
        <v>0</v>
      </c>
      <c r="AD114">
        <v>1</v>
      </c>
      <c r="AE114">
        <v>0</v>
      </c>
      <c r="AF114">
        <v>0</v>
      </c>
      <c r="AG114">
        <v>0</v>
      </c>
      <c r="AH114">
        <v>0</v>
      </c>
      <c r="AI114">
        <v>1</v>
      </c>
      <c r="AJ114">
        <v>0</v>
      </c>
      <c r="AK114">
        <v>0</v>
      </c>
      <c r="AL114">
        <v>1</v>
      </c>
      <c r="AM114">
        <v>0</v>
      </c>
      <c r="AN114">
        <v>0</v>
      </c>
      <c r="AO114">
        <v>0</v>
      </c>
      <c r="AP114">
        <v>0</v>
      </c>
      <c r="AQ114">
        <v>0</v>
      </c>
      <c r="AR114">
        <v>0</v>
      </c>
      <c r="AS114">
        <v>0</v>
      </c>
      <c r="AT114">
        <v>0</v>
      </c>
      <c r="AU114" t="s">
        <v>51</v>
      </c>
      <c r="AV114" t="s">
        <v>325</v>
      </c>
      <c r="AW114" t="s">
        <v>169</v>
      </c>
      <c r="AX114" t="s">
        <v>326</v>
      </c>
      <c r="AY114">
        <v>77019</v>
      </c>
      <c r="AZ114">
        <v>48201410200</v>
      </c>
      <c r="BA114" t="s">
        <v>170</v>
      </c>
      <c r="BB114" t="s">
        <v>171</v>
      </c>
      <c r="BC114">
        <v>161608</v>
      </c>
      <c r="BD114">
        <v>2994</v>
      </c>
      <c r="BE114" t="s">
        <v>327</v>
      </c>
      <c r="BF114" t="s">
        <v>327</v>
      </c>
      <c r="BG114" t="s">
        <v>327</v>
      </c>
    </row>
    <row r="115" spans="1:59" x14ac:dyDescent="0.25">
      <c r="A115">
        <v>323196</v>
      </c>
      <c r="B115">
        <v>17613003</v>
      </c>
      <c r="C115">
        <v>2020</v>
      </c>
      <c r="D115" s="80">
        <v>43896</v>
      </c>
      <c r="E115">
        <v>16</v>
      </c>
      <c r="F115" t="s">
        <v>172</v>
      </c>
      <c r="G115" t="s">
        <v>161</v>
      </c>
      <c r="H115" t="s">
        <v>323</v>
      </c>
      <c r="I115" t="s">
        <v>179</v>
      </c>
      <c r="J115">
        <v>29.759534800000001</v>
      </c>
      <c r="K115">
        <v>-95.39815308</v>
      </c>
      <c r="L115" t="s">
        <v>174</v>
      </c>
      <c r="M115" t="s">
        <v>164</v>
      </c>
      <c r="N115" t="s">
        <v>189</v>
      </c>
      <c r="O115" t="s">
        <v>166</v>
      </c>
      <c r="P115" t="s">
        <v>167</v>
      </c>
      <c r="Q115" t="s">
        <v>87</v>
      </c>
      <c r="R115" t="s">
        <v>324</v>
      </c>
      <c r="S115">
        <v>0</v>
      </c>
      <c r="T115">
        <v>0</v>
      </c>
      <c r="U115">
        <v>0</v>
      </c>
      <c r="V115">
        <v>0</v>
      </c>
      <c r="W115">
        <v>0</v>
      </c>
      <c r="X115">
        <v>1</v>
      </c>
      <c r="Y115">
        <v>1</v>
      </c>
      <c r="Z115">
        <v>0</v>
      </c>
      <c r="AA115">
        <v>0</v>
      </c>
      <c r="AB115">
        <v>0</v>
      </c>
      <c r="AC115">
        <v>0</v>
      </c>
      <c r="AD115">
        <v>1</v>
      </c>
      <c r="AE115">
        <v>0</v>
      </c>
      <c r="AF115">
        <v>1</v>
      </c>
      <c r="AG115">
        <v>0</v>
      </c>
      <c r="AH115">
        <v>0</v>
      </c>
      <c r="AI115">
        <v>0</v>
      </c>
      <c r="AJ115">
        <v>0</v>
      </c>
      <c r="AK115">
        <v>0</v>
      </c>
      <c r="AL115">
        <v>0</v>
      </c>
      <c r="AM115">
        <v>0</v>
      </c>
      <c r="AN115">
        <v>0</v>
      </c>
      <c r="AO115">
        <v>0</v>
      </c>
      <c r="AP115">
        <v>0</v>
      </c>
      <c r="AQ115">
        <v>0</v>
      </c>
      <c r="AR115">
        <v>0</v>
      </c>
      <c r="AS115">
        <v>0</v>
      </c>
      <c r="AT115">
        <v>0</v>
      </c>
      <c r="AU115" t="s">
        <v>51</v>
      </c>
      <c r="AV115" t="s">
        <v>325</v>
      </c>
      <c r="AW115" t="s">
        <v>169</v>
      </c>
      <c r="AX115" t="s">
        <v>326</v>
      </c>
      <c r="AY115">
        <v>77019</v>
      </c>
      <c r="AZ115">
        <v>48201410200</v>
      </c>
      <c r="BA115" t="s">
        <v>170</v>
      </c>
      <c r="BB115" t="s">
        <v>171</v>
      </c>
      <c r="BC115">
        <v>161828</v>
      </c>
      <c r="BD115">
        <v>2994</v>
      </c>
      <c r="BE115" t="s">
        <v>327</v>
      </c>
      <c r="BF115" t="s">
        <v>327</v>
      </c>
      <c r="BG115" t="s">
        <v>327</v>
      </c>
    </row>
    <row r="116" spans="1:59" x14ac:dyDescent="0.25">
      <c r="A116">
        <v>323197</v>
      </c>
      <c r="B116">
        <v>17613004</v>
      </c>
      <c r="C116">
        <v>2020</v>
      </c>
      <c r="D116" s="80">
        <v>43896</v>
      </c>
      <c r="E116">
        <v>21</v>
      </c>
      <c r="F116" t="s">
        <v>172</v>
      </c>
      <c r="G116" t="s">
        <v>161</v>
      </c>
      <c r="H116" t="s">
        <v>323</v>
      </c>
      <c r="I116" t="s">
        <v>188</v>
      </c>
      <c r="J116">
        <v>29.761203160000001</v>
      </c>
      <c r="K116">
        <v>-95.398158780000003</v>
      </c>
      <c r="L116" t="s">
        <v>174</v>
      </c>
      <c r="M116" t="s">
        <v>192</v>
      </c>
      <c r="N116" t="s">
        <v>189</v>
      </c>
      <c r="O116" t="s">
        <v>166</v>
      </c>
      <c r="P116" t="s">
        <v>167</v>
      </c>
      <c r="Q116" t="s">
        <v>90</v>
      </c>
      <c r="R116" t="s">
        <v>190</v>
      </c>
      <c r="S116">
        <v>0</v>
      </c>
      <c r="T116">
        <v>0</v>
      </c>
      <c r="U116">
        <v>0</v>
      </c>
      <c r="V116">
        <v>0</v>
      </c>
      <c r="W116">
        <v>0</v>
      </c>
      <c r="X116">
        <v>3</v>
      </c>
      <c r="Y116">
        <v>0</v>
      </c>
      <c r="Z116">
        <v>0</v>
      </c>
      <c r="AA116">
        <v>0</v>
      </c>
      <c r="AB116">
        <v>0</v>
      </c>
      <c r="AC116">
        <v>0</v>
      </c>
      <c r="AD116">
        <v>3</v>
      </c>
      <c r="AE116">
        <v>0</v>
      </c>
      <c r="AF116">
        <v>0</v>
      </c>
      <c r="AG116">
        <v>0</v>
      </c>
      <c r="AH116">
        <v>0</v>
      </c>
      <c r="AI116">
        <v>0</v>
      </c>
      <c r="AJ116">
        <v>0</v>
      </c>
      <c r="AK116">
        <v>0</v>
      </c>
      <c r="AL116">
        <v>0</v>
      </c>
      <c r="AM116">
        <v>0</v>
      </c>
      <c r="AN116">
        <v>0</v>
      </c>
      <c r="AO116">
        <v>0</v>
      </c>
      <c r="AP116">
        <v>0</v>
      </c>
      <c r="AQ116">
        <v>0</v>
      </c>
      <c r="AR116">
        <v>0</v>
      </c>
      <c r="AS116">
        <v>0</v>
      </c>
      <c r="AT116">
        <v>0</v>
      </c>
      <c r="AU116" t="s">
        <v>51</v>
      </c>
      <c r="AV116" t="s">
        <v>325</v>
      </c>
      <c r="AW116" t="s">
        <v>169</v>
      </c>
      <c r="AX116" t="s">
        <v>326</v>
      </c>
      <c r="AY116">
        <v>77019</v>
      </c>
      <c r="AZ116">
        <v>48201410200</v>
      </c>
      <c r="BA116" t="s">
        <v>170</v>
      </c>
      <c r="BB116" t="s">
        <v>171</v>
      </c>
      <c r="BC116">
        <v>161828</v>
      </c>
      <c r="BD116">
        <v>2994</v>
      </c>
      <c r="BE116" t="s">
        <v>327</v>
      </c>
      <c r="BF116" t="s">
        <v>327</v>
      </c>
      <c r="BG116" t="s">
        <v>327</v>
      </c>
    </row>
    <row r="117" spans="1:59" x14ac:dyDescent="0.25">
      <c r="A117">
        <v>324912</v>
      </c>
      <c r="B117">
        <v>17619694</v>
      </c>
      <c r="C117">
        <v>2020</v>
      </c>
      <c r="D117" s="80">
        <v>43902</v>
      </c>
      <c r="E117">
        <v>18</v>
      </c>
      <c r="F117" t="s">
        <v>160</v>
      </c>
      <c r="G117" t="s">
        <v>161</v>
      </c>
      <c r="H117" t="s">
        <v>334</v>
      </c>
      <c r="I117" t="s">
        <v>344</v>
      </c>
      <c r="J117">
        <v>29.766988130000001</v>
      </c>
      <c r="K117">
        <v>-95.397273080000005</v>
      </c>
      <c r="L117" t="s">
        <v>174</v>
      </c>
      <c r="M117" t="s">
        <v>164</v>
      </c>
      <c r="N117" t="s">
        <v>189</v>
      </c>
      <c r="O117" t="s">
        <v>166</v>
      </c>
      <c r="P117" t="s">
        <v>167</v>
      </c>
      <c r="Q117" t="s">
        <v>86</v>
      </c>
      <c r="R117" t="s">
        <v>182</v>
      </c>
      <c r="S117">
        <v>0</v>
      </c>
      <c r="T117">
        <v>0</v>
      </c>
      <c r="U117">
        <v>0</v>
      </c>
      <c r="V117">
        <v>0</v>
      </c>
      <c r="W117">
        <v>0</v>
      </c>
      <c r="X117">
        <v>2</v>
      </c>
      <c r="Y117">
        <v>0</v>
      </c>
      <c r="Z117">
        <v>0</v>
      </c>
      <c r="AA117">
        <v>0</v>
      </c>
      <c r="AB117">
        <v>0</v>
      </c>
      <c r="AC117">
        <v>0</v>
      </c>
      <c r="AD117">
        <v>2</v>
      </c>
      <c r="AE117">
        <v>0</v>
      </c>
      <c r="AF117">
        <v>0</v>
      </c>
      <c r="AG117">
        <v>0</v>
      </c>
      <c r="AH117">
        <v>0</v>
      </c>
      <c r="AI117">
        <v>0</v>
      </c>
      <c r="AJ117">
        <v>0</v>
      </c>
      <c r="AK117">
        <v>0</v>
      </c>
      <c r="AL117">
        <v>0</v>
      </c>
      <c r="AM117">
        <v>0</v>
      </c>
      <c r="AN117">
        <v>0</v>
      </c>
      <c r="AO117">
        <v>0</v>
      </c>
      <c r="AP117">
        <v>0</v>
      </c>
      <c r="AQ117">
        <v>0</v>
      </c>
      <c r="AR117">
        <v>0</v>
      </c>
      <c r="AS117">
        <v>0</v>
      </c>
      <c r="AT117">
        <v>0</v>
      </c>
      <c r="AU117" t="s">
        <v>51</v>
      </c>
      <c r="AV117" t="s">
        <v>325</v>
      </c>
      <c r="AW117" t="s">
        <v>169</v>
      </c>
      <c r="AX117" t="s">
        <v>332</v>
      </c>
      <c r="AY117">
        <v>77007</v>
      </c>
      <c r="AZ117">
        <v>48201510700</v>
      </c>
      <c r="BA117" t="s">
        <v>170</v>
      </c>
      <c r="BB117" t="s">
        <v>171</v>
      </c>
      <c r="BC117">
        <v>162048</v>
      </c>
      <c r="BD117">
        <v>2994</v>
      </c>
      <c r="BE117" t="s">
        <v>327</v>
      </c>
      <c r="BF117" t="s">
        <v>327</v>
      </c>
      <c r="BG117" t="s">
        <v>327</v>
      </c>
    </row>
    <row r="118" spans="1:59" x14ac:dyDescent="0.25">
      <c r="A118">
        <v>325728</v>
      </c>
      <c r="B118">
        <v>17624095</v>
      </c>
      <c r="C118">
        <v>2020</v>
      </c>
      <c r="D118" s="80">
        <v>43884</v>
      </c>
      <c r="E118">
        <v>13</v>
      </c>
      <c r="F118" t="s">
        <v>191</v>
      </c>
      <c r="G118" t="s">
        <v>161</v>
      </c>
      <c r="H118" t="s">
        <v>334</v>
      </c>
      <c r="I118" t="s">
        <v>162</v>
      </c>
      <c r="J118">
        <v>29.7680048</v>
      </c>
      <c r="K118">
        <v>-95.397173080000002</v>
      </c>
      <c r="L118" t="s">
        <v>163</v>
      </c>
      <c r="M118" t="s">
        <v>164</v>
      </c>
      <c r="N118" t="s">
        <v>185</v>
      </c>
      <c r="O118" t="s">
        <v>166</v>
      </c>
      <c r="P118" t="s">
        <v>167</v>
      </c>
      <c r="Q118" t="s">
        <v>87</v>
      </c>
      <c r="R118" t="s">
        <v>176</v>
      </c>
      <c r="S118">
        <v>0</v>
      </c>
      <c r="T118">
        <v>0</v>
      </c>
      <c r="U118">
        <v>0</v>
      </c>
      <c r="V118">
        <v>0</v>
      </c>
      <c r="W118">
        <v>0</v>
      </c>
      <c r="X118">
        <v>3</v>
      </c>
      <c r="Y118">
        <v>0</v>
      </c>
      <c r="Z118">
        <v>0</v>
      </c>
      <c r="AA118">
        <v>0</v>
      </c>
      <c r="AB118">
        <v>0</v>
      </c>
      <c r="AC118">
        <v>0</v>
      </c>
      <c r="AD118">
        <v>3</v>
      </c>
      <c r="AE118">
        <v>0</v>
      </c>
      <c r="AF118">
        <v>0</v>
      </c>
      <c r="AG118">
        <v>0</v>
      </c>
      <c r="AH118">
        <v>0</v>
      </c>
      <c r="AI118">
        <v>0</v>
      </c>
      <c r="AJ118">
        <v>0</v>
      </c>
      <c r="AK118">
        <v>0</v>
      </c>
      <c r="AL118">
        <v>0</v>
      </c>
      <c r="AM118">
        <v>0</v>
      </c>
      <c r="AN118">
        <v>0</v>
      </c>
      <c r="AO118">
        <v>0</v>
      </c>
      <c r="AP118">
        <v>0</v>
      </c>
      <c r="AQ118">
        <v>0</v>
      </c>
      <c r="AR118">
        <v>0</v>
      </c>
      <c r="AS118">
        <v>0</v>
      </c>
      <c r="AT118">
        <v>0</v>
      </c>
      <c r="AU118" t="s">
        <v>51</v>
      </c>
      <c r="AV118" t="s">
        <v>325</v>
      </c>
      <c r="AW118" t="s">
        <v>169</v>
      </c>
      <c r="AX118" t="s">
        <v>332</v>
      </c>
      <c r="AY118">
        <v>77007</v>
      </c>
      <c r="AZ118">
        <v>48201510700</v>
      </c>
      <c r="BA118" t="s">
        <v>170</v>
      </c>
      <c r="BB118" t="s">
        <v>171</v>
      </c>
      <c r="BC118">
        <v>162048</v>
      </c>
      <c r="BD118">
        <v>2994</v>
      </c>
      <c r="BE118" t="s">
        <v>327</v>
      </c>
      <c r="BF118" t="s">
        <v>327</v>
      </c>
      <c r="BG118" t="s">
        <v>327</v>
      </c>
    </row>
    <row r="119" spans="1:59" x14ac:dyDescent="0.25">
      <c r="A119">
        <v>326898</v>
      </c>
      <c r="B119">
        <v>17628757</v>
      </c>
      <c r="C119">
        <v>2020</v>
      </c>
      <c r="D119" s="80">
        <v>43908</v>
      </c>
      <c r="E119">
        <v>19</v>
      </c>
      <c r="F119" t="s">
        <v>198</v>
      </c>
      <c r="G119" t="s">
        <v>161</v>
      </c>
      <c r="H119" t="s">
        <v>328</v>
      </c>
      <c r="I119" t="s">
        <v>188</v>
      </c>
      <c r="J119">
        <v>29.7573148</v>
      </c>
      <c r="K119">
        <v>-95.398103079999998</v>
      </c>
      <c r="L119" t="s">
        <v>174</v>
      </c>
      <c r="M119" t="s">
        <v>192</v>
      </c>
      <c r="N119" t="s">
        <v>189</v>
      </c>
      <c r="O119" t="s">
        <v>166</v>
      </c>
      <c r="P119" t="s">
        <v>167</v>
      </c>
      <c r="Q119" t="s">
        <v>87</v>
      </c>
      <c r="R119" t="s">
        <v>335</v>
      </c>
      <c r="S119">
        <v>0</v>
      </c>
      <c r="T119">
        <v>0</v>
      </c>
      <c r="U119">
        <v>0</v>
      </c>
      <c r="V119">
        <v>0</v>
      </c>
      <c r="W119">
        <v>0</v>
      </c>
      <c r="X119">
        <v>2</v>
      </c>
      <c r="Y119">
        <v>0</v>
      </c>
      <c r="Z119">
        <v>0</v>
      </c>
      <c r="AA119">
        <v>0</v>
      </c>
      <c r="AB119">
        <v>0</v>
      </c>
      <c r="AC119">
        <v>0</v>
      </c>
      <c r="AD119">
        <v>2</v>
      </c>
      <c r="AE119">
        <v>0</v>
      </c>
      <c r="AF119">
        <v>0</v>
      </c>
      <c r="AG119">
        <v>0</v>
      </c>
      <c r="AH119">
        <v>0</v>
      </c>
      <c r="AI119">
        <v>0</v>
      </c>
      <c r="AJ119">
        <v>0</v>
      </c>
      <c r="AK119">
        <v>0</v>
      </c>
      <c r="AL119">
        <v>0</v>
      </c>
      <c r="AM119">
        <v>0</v>
      </c>
      <c r="AN119">
        <v>0</v>
      </c>
      <c r="AO119">
        <v>0</v>
      </c>
      <c r="AP119">
        <v>0</v>
      </c>
      <c r="AQ119">
        <v>0</v>
      </c>
      <c r="AR119">
        <v>0</v>
      </c>
      <c r="AS119">
        <v>0</v>
      </c>
      <c r="AT119">
        <v>0</v>
      </c>
      <c r="AU119" t="s">
        <v>51</v>
      </c>
      <c r="AV119" t="s">
        <v>325</v>
      </c>
      <c r="AW119" t="s">
        <v>169</v>
      </c>
      <c r="AX119" t="s">
        <v>326</v>
      </c>
      <c r="AY119">
        <v>77019</v>
      </c>
      <c r="AZ119">
        <v>48201410200</v>
      </c>
      <c r="BA119" t="s">
        <v>170</v>
      </c>
      <c r="BB119" t="s">
        <v>171</v>
      </c>
      <c r="BC119">
        <v>161608</v>
      </c>
      <c r="BD119">
        <v>2994</v>
      </c>
      <c r="BE119" t="s">
        <v>327</v>
      </c>
      <c r="BF119" t="s">
        <v>351</v>
      </c>
      <c r="BG119" t="s">
        <v>327</v>
      </c>
    </row>
    <row r="120" spans="1:59" x14ac:dyDescent="0.25">
      <c r="A120">
        <v>327061</v>
      </c>
      <c r="B120">
        <v>17629401</v>
      </c>
      <c r="C120">
        <v>2020</v>
      </c>
      <c r="D120" s="80">
        <v>43905</v>
      </c>
      <c r="E120">
        <v>17</v>
      </c>
      <c r="F120" t="s">
        <v>191</v>
      </c>
      <c r="G120" t="s">
        <v>161</v>
      </c>
      <c r="H120" t="s">
        <v>323</v>
      </c>
      <c r="I120" t="s">
        <v>173</v>
      </c>
      <c r="J120">
        <v>29.759397750000002</v>
      </c>
      <c r="K120">
        <v>-95.398150830000006</v>
      </c>
      <c r="L120" t="s">
        <v>174</v>
      </c>
      <c r="M120" t="s">
        <v>164</v>
      </c>
      <c r="N120" t="s">
        <v>189</v>
      </c>
      <c r="O120" t="s">
        <v>166</v>
      </c>
      <c r="P120" t="s">
        <v>175</v>
      </c>
      <c r="Q120" t="s">
        <v>86</v>
      </c>
      <c r="R120" t="s">
        <v>190</v>
      </c>
      <c r="S120">
        <v>0</v>
      </c>
      <c r="T120">
        <v>0</v>
      </c>
      <c r="U120">
        <v>1</v>
      </c>
      <c r="V120">
        <v>0</v>
      </c>
      <c r="W120">
        <v>1</v>
      </c>
      <c r="X120">
        <v>1</v>
      </c>
      <c r="Y120">
        <v>0</v>
      </c>
      <c r="Z120">
        <v>0</v>
      </c>
      <c r="AA120">
        <v>0</v>
      </c>
      <c r="AB120">
        <v>1</v>
      </c>
      <c r="AC120">
        <v>0</v>
      </c>
      <c r="AD120">
        <v>1</v>
      </c>
      <c r="AE120">
        <v>1</v>
      </c>
      <c r="AF120">
        <v>0</v>
      </c>
      <c r="AG120">
        <v>0</v>
      </c>
      <c r="AH120">
        <v>0</v>
      </c>
      <c r="AI120">
        <v>0</v>
      </c>
      <c r="AJ120">
        <v>0</v>
      </c>
      <c r="AK120">
        <v>0</v>
      </c>
      <c r="AL120">
        <v>0</v>
      </c>
      <c r="AM120">
        <v>0</v>
      </c>
      <c r="AN120">
        <v>0</v>
      </c>
      <c r="AO120">
        <v>0</v>
      </c>
      <c r="AP120">
        <v>0</v>
      </c>
      <c r="AQ120">
        <v>0</v>
      </c>
      <c r="AR120">
        <v>0</v>
      </c>
      <c r="AS120">
        <v>0</v>
      </c>
      <c r="AT120">
        <v>0</v>
      </c>
      <c r="AU120" t="s">
        <v>51</v>
      </c>
      <c r="AV120" t="s">
        <v>325</v>
      </c>
      <c r="AW120" t="s">
        <v>169</v>
      </c>
      <c r="AX120" t="s">
        <v>326</v>
      </c>
      <c r="AY120">
        <v>77019</v>
      </c>
      <c r="AZ120">
        <v>48201410200</v>
      </c>
      <c r="BA120" t="s">
        <v>170</v>
      </c>
      <c r="BB120" t="s">
        <v>171</v>
      </c>
      <c r="BC120">
        <v>161828</v>
      </c>
      <c r="BD120">
        <v>2994</v>
      </c>
      <c r="BE120" t="s">
        <v>327</v>
      </c>
      <c r="BF120" t="s">
        <v>327</v>
      </c>
      <c r="BG120" t="s">
        <v>327</v>
      </c>
    </row>
    <row r="121" spans="1:59" x14ac:dyDescent="0.25">
      <c r="A121">
        <v>329950</v>
      </c>
      <c r="B121">
        <v>17641779</v>
      </c>
      <c r="C121">
        <v>2020</v>
      </c>
      <c r="D121" s="80">
        <v>43918</v>
      </c>
      <c r="E121">
        <v>22</v>
      </c>
      <c r="F121" t="s">
        <v>178</v>
      </c>
      <c r="G121" t="s">
        <v>161</v>
      </c>
      <c r="H121" t="s">
        <v>323</v>
      </c>
      <c r="I121" t="s">
        <v>179</v>
      </c>
      <c r="J121">
        <v>29.759534800000001</v>
      </c>
      <c r="K121">
        <v>-95.39815308</v>
      </c>
      <c r="L121" t="s">
        <v>163</v>
      </c>
      <c r="M121" t="s">
        <v>192</v>
      </c>
      <c r="N121" t="s">
        <v>189</v>
      </c>
      <c r="O121" t="s">
        <v>200</v>
      </c>
      <c r="P121" t="s">
        <v>175</v>
      </c>
      <c r="Q121" t="s">
        <v>90</v>
      </c>
      <c r="R121" t="s">
        <v>197</v>
      </c>
      <c r="S121">
        <v>0</v>
      </c>
      <c r="T121">
        <v>0</v>
      </c>
      <c r="U121">
        <v>1</v>
      </c>
      <c r="V121">
        <v>0</v>
      </c>
      <c r="W121">
        <v>1</v>
      </c>
      <c r="X121">
        <v>0</v>
      </c>
      <c r="Y121">
        <v>0</v>
      </c>
      <c r="Z121">
        <v>0</v>
      </c>
      <c r="AA121">
        <v>0</v>
      </c>
      <c r="AB121">
        <v>1</v>
      </c>
      <c r="AC121">
        <v>0</v>
      </c>
      <c r="AD121">
        <v>0</v>
      </c>
      <c r="AE121">
        <v>1</v>
      </c>
      <c r="AF121">
        <v>0</v>
      </c>
      <c r="AG121">
        <v>0</v>
      </c>
      <c r="AH121">
        <v>0</v>
      </c>
      <c r="AI121">
        <v>0</v>
      </c>
      <c r="AJ121">
        <v>0</v>
      </c>
      <c r="AK121">
        <v>0</v>
      </c>
      <c r="AL121">
        <v>0</v>
      </c>
      <c r="AM121">
        <v>0</v>
      </c>
      <c r="AN121">
        <v>0</v>
      </c>
      <c r="AO121">
        <v>0</v>
      </c>
      <c r="AP121">
        <v>0</v>
      </c>
      <c r="AQ121">
        <v>0</v>
      </c>
      <c r="AR121">
        <v>0</v>
      </c>
      <c r="AS121">
        <v>0</v>
      </c>
      <c r="AT121">
        <v>0</v>
      </c>
      <c r="AU121" t="s">
        <v>51</v>
      </c>
      <c r="AV121" t="s">
        <v>325</v>
      </c>
      <c r="AW121" t="s">
        <v>169</v>
      </c>
      <c r="AX121" t="s">
        <v>326</v>
      </c>
      <c r="AY121">
        <v>77019</v>
      </c>
      <c r="AZ121">
        <v>48201410200</v>
      </c>
      <c r="BA121" t="s">
        <v>170</v>
      </c>
      <c r="BB121" t="s">
        <v>171</v>
      </c>
      <c r="BC121">
        <v>161828</v>
      </c>
      <c r="BD121">
        <v>2994</v>
      </c>
      <c r="BE121" t="s">
        <v>327</v>
      </c>
      <c r="BF121" t="s">
        <v>327</v>
      </c>
      <c r="BG121" t="s">
        <v>327</v>
      </c>
    </row>
    <row r="122" spans="1:59" x14ac:dyDescent="0.25">
      <c r="A122">
        <v>330477</v>
      </c>
      <c r="B122">
        <v>17643949</v>
      </c>
      <c r="C122">
        <v>2020</v>
      </c>
      <c r="D122" s="80">
        <v>43915</v>
      </c>
      <c r="E122">
        <v>16</v>
      </c>
      <c r="F122" t="s">
        <v>198</v>
      </c>
      <c r="G122" t="s">
        <v>161</v>
      </c>
      <c r="H122" t="s">
        <v>334</v>
      </c>
      <c r="I122" t="s">
        <v>188</v>
      </c>
      <c r="J122">
        <v>29.766524799999999</v>
      </c>
      <c r="K122">
        <v>-95.397383079999997</v>
      </c>
      <c r="L122" t="s">
        <v>174</v>
      </c>
      <c r="M122" t="s">
        <v>164</v>
      </c>
      <c r="N122" t="s">
        <v>189</v>
      </c>
      <c r="O122" t="s">
        <v>166</v>
      </c>
      <c r="P122" t="s">
        <v>167</v>
      </c>
      <c r="Q122" t="s">
        <v>87</v>
      </c>
      <c r="R122" t="s">
        <v>182</v>
      </c>
      <c r="S122">
        <v>0</v>
      </c>
      <c r="T122">
        <v>0</v>
      </c>
      <c r="U122">
        <v>0</v>
      </c>
      <c r="V122">
        <v>0</v>
      </c>
      <c r="W122">
        <v>0</v>
      </c>
      <c r="X122">
        <v>1</v>
      </c>
      <c r="Y122">
        <v>1</v>
      </c>
      <c r="Z122">
        <v>0</v>
      </c>
      <c r="AA122">
        <v>0</v>
      </c>
      <c r="AB122">
        <v>0</v>
      </c>
      <c r="AC122">
        <v>0</v>
      </c>
      <c r="AD122">
        <v>1</v>
      </c>
      <c r="AE122">
        <v>0</v>
      </c>
      <c r="AF122">
        <v>1</v>
      </c>
      <c r="AG122">
        <v>0</v>
      </c>
      <c r="AH122">
        <v>0</v>
      </c>
      <c r="AI122">
        <v>0</v>
      </c>
      <c r="AJ122">
        <v>0</v>
      </c>
      <c r="AK122">
        <v>0</v>
      </c>
      <c r="AL122">
        <v>0</v>
      </c>
      <c r="AM122">
        <v>0</v>
      </c>
      <c r="AN122">
        <v>0</v>
      </c>
      <c r="AO122">
        <v>0</v>
      </c>
      <c r="AP122">
        <v>0</v>
      </c>
      <c r="AQ122">
        <v>0</v>
      </c>
      <c r="AR122">
        <v>0</v>
      </c>
      <c r="AS122">
        <v>0</v>
      </c>
      <c r="AT122">
        <v>0</v>
      </c>
      <c r="AU122" t="s">
        <v>51</v>
      </c>
      <c r="AV122" t="s">
        <v>325</v>
      </c>
      <c r="AW122" t="s">
        <v>169</v>
      </c>
      <c r="AX122" t="s">
        <v>332</v>
      </c>
      <c r="AY122">
        <v>77007</v>
      </c>
      <c r="AZ122">
        <v>48201510200</v>
      </c>
      <c r="BA122" t="s">
        <v>170</v>
      </c>
      <c r="BB122" t="s">
        <v>171</v>
      </c>
      <c r="BC122">
        <v>162048</v>
      </c>
      <c r="BD122">
        <v>2994</v>
      </c>
      <c r="BE122" t="s">
        <v>327</v>
      </c>
      <c r="BF122" t="s">
        <v>327</v>
      </c>
      <c r="BG122" t="s">
        <v>327</v>
      </c>
    </row>
    <row r="123" spans="1:59" x14ac:dyDescent="0.25">
      <c r="A123">
        <v>341164</v>
      </c>
      <c r="B123">
        <v>17689197</v>
      </c>
      <c r="C123">
        <v>2020</v>
      </c>
      <c r="D123" s="80">
        <v>43961</v>
      </c>
      <c r="E123">
        <v>16</v>
      </c>
      <c r="F123" t="s">
        <v>191</v>
      </c>
      <c r="G123" t="s">
        <v>161</v>
      </c>
      <c r="H123" t="s">
        <v>323</v>
      </c>
      <c r="I123" t="s">
        <v>173</v>
      </c>
      <c r="J123">
        <v>29.7573148</v>
      </c>
      <c r="K123">
        <v>-95.398103079999998</v>
      </c>
      <c r="L123" t="s">
        <v>174</v>
      </c>
      <c r="M123" t="s">
        <v>164</v>
      </c>
      <c r="N123" t="s">
        <v>189</v>
      </c>
      <c r="O123" t="s">
        <v>365</v>
      </c>
      <c r="P123" t="s">
        <v>125</v>
      </c>
      <c r="Q123" t="s">
        <v>87</v>
      </c>
      <c r="R123" t="s">
        <v>176</v>
      </c>
      <c r="S123">
        <v>0</v>
      </c>
      <c r="T123">
        <v>0</v>
      </c>
      <c r="U123">
        <v>0</v>
      </c>
      <c r="V123">
        <v>1</v>
      </c>
      <c r="W123">
        <v>1</v>
      </c>
      <c r="X123">
        <v>2</v>
      </c>
      <c r="Y123">
        <v>0</v>
      </c>
      <c r="Z123">
        <v>0</v>
      </c>
      <c r="AA123">
        <v>0</v>
      </c>
      <c r="AB123">
        <v>0</v>
      </c>
      <c r="AC123">
        <v>0</v>
      </c>
      <c r="AD123">
        <v>1</v>
      </c>
      <c r="AE123">
        <v>0</v>
      </c>
      <c r="AF123">
        <v>0</v>
      </c>
      <c r="AG123">
        <v>0</v>
      </c>
      <c r="AH123">
        <v>0</v>
      </c>
      <c r="AI123">
        <v>0</v>
      </c>
      <c r="AJ123">
        <v>0</v>
      </c>
      <c r="AK123">
        <v>0</v>
      </c>
      <c r="AL123">
        <v>0</v>
      </c>
      <c r="AM123">
        <v>0</v>
      </c>
      <c r="AN123">
        <v>0</v>
      </c>
      <c r="AO123">
        <v>0</v>
      </c>
      <c r="AP123">
        <v>0</v>
      </c>
      <c r="AQ123">
        <v>1</v>
      </c>
      <c r="AR123">
        <v>1</v>
      </c>
      <c r="AS123">
        <v>1</v>
      </c>
      <c r="AT123">
        <v>0</v>
      </c>
      <c r="AU123" t="s">
        <v>51</v>
      </c>
      <c r="AV123" t="s">
        <v>325</v>
      </c>
      <c r="AW123" t="s">
        <v>169</v>
      </c>
      <c r="AX123" t="s">
        <v>326</v>
      </c>
      <c r="AY123">
        <v>77019</v>
      </c>
      <c r="AZ123">
        <v>48201410200</v>
      </c>
      <c r="BA123" t="s">
        <v>170</v>
      </c>
      <c r="BB123" t="s">
        <v>171</v>
      </c>
      <c r="BC123">
        <v>161608</v>
      </c>
      <c r="BD123">
        <v>2994</v>
      </c>
      <c r="BE123" t="s">
        <v>327</v>
      </c>
      <c r="BF123" t="s">
        <v>327</v>
      </c>
      <c r="BG123" t="s">
        <v>327</v>
      </c>
    </row>
    <row r="124" spans="1:59" x14ac:dyDescent="0.25">
      <c r="A124">
        <v>341166</v>
      </c>
      <c r="B124">
        <v>17689199</v>
      </c>
      <c r="C124">
        <v>2020</v>
      </c>
      <c r="D124" s="80">
        <v>43963</v>
      </c>
      <c r="E124">
        <v>17</v>
      </c>
      <c r="F124" t="s">
        <v>195</v>
      </c>
      <c r="G124" t="s">
        <v>161</v>
      </c>
      <c r="H124" t="s">
        <v>323</v>
      </c>
      <c r="I124" t="s">
        <v>179</v>
      </c>
      <c r="J124">
        <v>29.7573148</v>
      </c>
      <c r="K124">
        <v>-95.398103079999998</v>
      </c>
      <c r="L124" t="s">
        <v>163</v>
      </c>
      <c r="M124" t="s">
        <v>164</v>
      </c>
      <c r="N124" t="s">
        <v>189</v>
      </c>
      <c r="O124" t="s">
        <v>166</v>
      </c>
      <c r="P124" t="s">
        <v>167</v>
      </c>
      <c r="Q124" t="s">
        <v>87</v>
      </c>
      <c r="R124" t="s">
        <v>324</v>
      </c>
      <c r="S124">
        <v>0</v>
      </c>
      <c r="T124">
        <v>0</v>
      </c>
      <c r="U124">
        <v>0</v>
      </c>
      <c r="V124">
        <v>0</v>
      </c>
      <c r="W124">
        <v>0</v>
      </c>
      <c r="X124">
        <v>3</v>
      </c>
      <c r="Y124">
        <v>0</v>
      </c>
      <c r="Z124">
        <v>0</v>
      </c>
      <c r="AA124">
        <v>0</v>
      </c>
      <c r="AB124">
        <v>0</v>
      </c>
      <c r="AC124">
        <v>0</v>
      </c>
      <c r="AD124">
        <v>3</v>
      </c>
      <c r="AE124">
        <v>0</v>
      </c>
      <c r="AF124">
        <v>0</v>
      </c>
      <c r="AG124">
        <v>0</v>
      </c>
      <c r="AH124">
        <v>0</v>
      </c>
      <c r="AI124">
        <v>0</v>
      </c>
      <c r="AJ124">
        <v>0</v>
      </c>
      <c r="AK124">
        <v>0</v>
      </c>
      <c r="AL124">
        <v>0</v>
      </c>
      <c r="AM124">
        <v>0</v>
      </c>
      <c r="AN124">
        <v>0</v>
      </c>
      <c r="AO124">
        <v>0</v>
      </c>
      <c r="AP124">
        <v>0</v>
      </c>
      <c r="AQ124">
        <v>0</v>
      </c>
      <c r="AR124">
        <v>0</v>
      </c>
      <c r="AS124">
        <v>0</v>
      </c>
      <c r="AT124">
        <v>0</v>
      </c>
      <c r="AU124" t="s">
        <v>51</v>
      </c>
      <c r="AV124" t="s">
        <v>325</v>
      </c>
      <c r="AW124" t="s">
        <v>169</v>
      </c>
      <c r="AX124" t="s">
        <v>326</v>
      </c>
      <c r="AY124">
        <v>77019</v>
      </c>
      <c r="AZ124">
        <v>48201410200</v>
      </c>
      <c r="BA124" t="s">
        <v>170</v>
      </c>
      <c r="BB124" t="s">
        <v>171</v>
      </c>
      <c r="BC124">
        <v>161608</v>
      </c>
      <c r="BD124">
        <v>2994</v>
      </c>
      <c r="BE124" t="s">
        <v>327</v>
      </c>
      <c r="BF124" t="s">
        <v>327</v>
      </c>
      <c r="BG124" t="s">
        <v>327</v>
      </c>
    </row>
    <row r="125" spans="1:59" x14ac:dyDescent="0.25">
      <c r="A125">
        <v>343118</v>
      </c>
      <c r="B125">
        <v>17694806</v>
      </c>
      <c r="C125">
        <v>2020</v>
      </c>
      <c r="D125" s="80">
        <v>43965</v>
      </c>
      <c r="E125">
        <v>18</v>
      </c>
      <c r="F125" t="s">
        <v>160</v>
      </c>
      <c r="G125" t="s">
        <v>161</v>
      </c>
      <c r="H125" t="s">
        <v>354</v>
      </c>
      <c r="I125" t="s">
        <v>162</v>
      </c>
      <c r="J125">
        <v>29.766524799999999</v>
      </c>
      <c r="K125">
        <v>-95.397383079999997</v>
      </c>
      <c r="L125" t="s">
        <v>174</v>
      </c>
      <c r="M125" t="s">
        <v>164</v>
      </c>
      <c r="N125" t="s">
        <v>185</v>
      </c>
      <c r="O125" t="s">
        <v>166</v>
      </c>
      <c r="P125" t="s">
        <v>125</v>
      </c>
      <c r="Q125" t="s">
        <v>87</v>
      </c>
      <c r="R125" t="s">
        <v>186</v>
      </c>
      <c r="S125">
        <v>0</v>
      </c>
      <c r="T125">
        <v>0</v>
      </c>
      <c r="U125">
        <v>0</v>
      </c>
      <c r="V125">
        <v>3</v>
      </c>
      <c r="W125">
        <v>3</v>
      </c>
      <c r="X125">
        <v>0</v>
      </c>
      <c r="Y125">
        <v>0</v>
      </c>
      <c r="Z125">
        <v>0</v>
      </c>
      <c r="AA125">
        <v>0</v>
      </c>
      <c r="AB125">
        <v>0</v>
      </c>
      <c r="AC125">
        <v>3</v>
      </c>
      <c r="AD125">
        <v>0</v>
      </c>
      <c r="AE125">
        <v>3</v>
      </c>
      <c r="AF125">
        <v>0</v>
      </c>
      <c r="AG125">
        <v>0</v>
      </c>
      <c r="AH125">
        <v>0</v>
      </c>
      <c r="AI125">
        <v>0</v>
      </c>
      <c r="AJ125">
        <v>0</v>
      </c>
      <c r="AK125">
        <v>0</v>
      </c>
      <c r="AL125">
        <v>0</v>
      </c>
      <c r="AM125">
        <v>0</v>
      </c>
      <c r="AN125">
        <v>0</v>
      </c>
      <c r="AO125">
        <v>0</v>
      </c>
      <c r="AP125">
        <v>0</v>
      </c>
      <c r="AQ125">
        <v>0</v>
      </c>
      <c r="AR125">
        <v>0</v>
      </c>
      <c r="AS125">
        <v>0</v>
      </c>
      <c r="AT125">
        <v>0</v>
      </c>
      <c r="AU125" t="s">
        <v>51</v>
      </c>
      <c r="AV125" t="s">
        <v>325</v>
      </c>
      <c r="AW125" t="s">
        <v>169</v>
      </c>
      <c r="AX125" t="s">
        <v>332</v>
      </c>
      <c r="AY125">
        <v>77007</v>
      </c>
      <c r="AZ125">
        <v>48201510200</v>
      </c>
      <c r="BA125" t="s">
        <v>170</v>
      </c>
      <c r="BB125" t="s">
        <v>171</v>
      </c>
      <c r="BC125">
        <v>162048</v>
      </c>
      <c r="BD125">
        <v>2994</v>
      </c>
      <c r="BE125" t="s">
        <v>327</v>
      </c>
      <c r="BF125" t="s">
        <v>327</v>
      </c>
      <c r="BG125" t="s">
        <v>327</v>
      </c>
    </row>
    <row r="126" spans="1:59" x14ac:dyDescent="0.25">
      <c r="A126">
        <v>349364</v>
      </c>
      <c r="B126">
        <v>17720271</v>
      </c>
      <c r="C126">
        <v>2020</v>
      </c>
      <c r="D126" s="80">
        <v>43990</v>
      </c>
      <c r="E126">
        <v>12</v>
      </c>
      <c r="F126" t="s">
        <v>183</v>
      </c>
      <c r="G126" t="s">
        <v>161</v>
      </c>
      <c r="H126" t="s">
        <v>323</v>
      </c>
      <c r="I126" t="s">
        <v>173</v>
      </c>
      <c r="J126">
        <v>29.761134800000001</v>
      </c>
      <c r="K126">
        <v>-95.39815308</v>
      </c>
      <c r="L126" t="s">
        <v>174</v>
      </c>
      <c r="M126" t="s">
        <v>164</v>
      </c>
      <c r="N126" t="s">
        <v>165</v>
      </c>
      <c r="O126" t="s">
        <v>166</v>
      </c>
      <c r="P126" t="s">
        <v>167</v>
      </c>
      <c r="Q126" t="s">
        <v>87</v>
      </c>
      <c r="R126" t="s">
        <v>324</v>
      </c>
      <c r="S126">
        <v>0</v>
      </c>
      <c r="T126">
        <v>0</v>
      </c>
      <c r="U126">
        <v>0</v>
      </c>
      <c r="V126">
        <v>0</v>
      </c>
      <c r="W126">
        <v>0</v>
      </c>
      <c r="X126">
        <v>3</v>
      </c>
      <c r="Y126">
        <v>0</v>
      </c>
      <c r="Z126">
        <v>0</v>
      </c>
      <c r="AA126">
        <v>0</v>
      </c>
      <c r="AB126">
        <v>0</v>
      </c>
      <c r="AC126">
        <v>0</v>
      </c>
      <c r="AD126">
        <v>3</v>
      </c>
      <c r="AE126">
        <v>0</v>
      </c>
      <c r="AF126">
        <v>0</v>
      </c>
      <c r="AG126">
        <v>0</v>
      </c>
      <c r="AH126">
        <v>0</v>
      </c>
      <c r="AI126">
        <v>0</v>
      </c>
      <c r="AJ126">
        <v>0</v>
      </c>
      <c r="AK126">
        <v>0</v>
      </c>
      <c r="AL126">
        <v>0</v>
      </c>
      <c r="AM126">
        <v>0</v>
      </c>
      <c r="AN126">
        <v>0</v>
      </c>
      <c r="AO126">
        <v>0</v>
      </c>
      <c r="AP126">
        <v>0</v>
      </c>
      <c r="AQ126">
        <v>0</v>
      </c>
      <c r="AR126">
        <v>0</v>
      </c>
      <c r="AS126">
        <v>0</v>
      </c>
      <c r="AT126">
        <v>0</v>
      </c>
      <c r="AU126" t="s">
        <v>51</v>
      </c>
      <c r="AV126" t="s">
        <v>325</v>
      </c>
      <c r="AW126" t="s">
        <v>169</v>
      </c>
      <c r="AX126" t="s">
        <v>326</v>
      </c>
      <c r="AY126">
        <v>77019</v>
      </c>
      <c r="AZ126">
        <v>48201410200</v>
      </c>
      <c r="BA126" t="s">
        <v>170</v>
      </c>
      <c r="BB126" t="s">
        <v>171</v>
      </c>
      <c r="BC126">
        <v>161828</v>
      </c>
      <c r="BD126">
        <v>2994</v>
      </c>
      <c r="BE126" t="s">
        <v>327</v>
      </c>
      <c r="BF126" t="s">
        <v>327</v>
      </c>
      <c r="BG126" t="s">
        <v>327</v>
      </c>
    </row>
    <row r="127" spans="1:59" x14ac:dyDescent="0.25">
      <c r="A127">
        <v>360313</v>
      </c>
      <c r="B127">
        <v>17767139</v>
      </c>
      <c r="C127">
        <v>2020</v>
      </c>
      <c r="D127" s="80">
        <v>44021</v>
      </c>
      <c r="E127">
        <v>17</v>
      </c>
      <c r="F127" t="s">
        <v>160</v>
      </c>
      <c r="G127" t="s">
        <v>161</v>
      </c>
      <c r="H127" t="s">
        <v>323</v>
      </c>
      <c r="I127" t="s">
        <v>188</v>
      </c>
      <c r="J127">
        <v>29.7573148</v>
      </c>
      <c r="K127">
        <v>-95.398103079999998</v>
      </c>
      <c r="L127" t="s">
        <v>174</v>
      </c>
      <c r="M127" t="s">
        <v>164</v>
      </c>
      <c r="N127" t="s">
        <v>165</v>
      </c>
      <c r="O127" t="s">
        <v>166</v>
      </c>
      <c r="P127" t="s">
        <v>175</v>
      </c>
      <c r="Q127" t="s">
        <v>87</v>
      </c>
      <c r="R127" t="s">
        <v>324</v>
      </c>
      <c r="S127">
        <v>0</v>
      </c>
      <c r="T127">
        <v>0</v>
      </c>
      <c r="U127">
        <v>1</v>
      </c>
      <c r="V127">
        <v>1</v>
      </c>
      <c r="W127">
        <v>2</v>
      </c>
      <c r="X127">
        <v>3</v>
      </c>
      <c r="Y127">
        <v>0</v>
      </c>
      <c r="Z127">
        <v>0</v>
      </c>
      <c r="AA127">
        <v>0</v>
      </c>
      <c r="AB127">
        <v>1</v>
      </c>
      <c r="AC127">
        <v>1</v>
      </c>
      <c r="AD127">
        <v>3</v>
      </c>
      <c r="AE127">
        <v>2</v>
      </c>
      <c r="AF127">
        <v>0</v>
      </c>
      <c r="AG127">
        <v>0</v>
      </c>
      <c r="AH127">
        <v>0</v>
      </c>
      <c r="AI127">
        <v>0</v>
      </c>
      <c r="AJ127">
        <v>0</v>
      </c>
      <c r="AK127">
        <v>0</v>
      </c>
      <c r="AL127">
        <v>0</v>
      </c>
      <c r="AM127">
        <v>0</v>
      </c>
      <c r="AN127">
        <v>0</v>
      </c>
      <c r="AO127">
        <v>0</v>
      </c>
      <c r="AP127">
        <v>0</v>
      </c>
      <c r="AQ127">
        <v>0</v>
      </c>
      <c r="AR127">
        <v>0</v>
      </c>
      <c r="AS127">
        <v>0</v>
      </c>
      <c r="AT127">
        <v>0</v>
      </c>
      <c r="AU127" t="s">
        <v>51</v>
      </c>
      <c r="AV127" t="s">
        <v>325</v>
      </c>
      <c r="AW127" t="s">
        <v>169</v>
      </c>
      <c r="AX127" t="s">
        <v>326</v>
      </c>
      <c r="AY127">
        <v>77019</v>
      </c>
      <c r="AZ127">
        <v>48201410200</v>
      </c>
      <c r="BA127" t="s">
        <v>170</v>
      </c>
      <c r="BB127" t="s">
        <v>171</v>
      </c>
      <c r="BC127">
        <v>161608</v>
      </c>
      <c r="BD127">
        <v>2994</v>
      </c>
      <c r="BE127" t="s">
        <v>327</v>
      </c>
      <c r="BF127" t="s">
        <v>327</v>
      </c>
      <c r="BG127" t="s">
        <v>327</v>
      </c>
    </row>
    <row r="128" spans="1:59" x14ac:dyDescent="0.25">
      <c r="A128">
        <v>362602</v>
      </c>
      <c r="B128">
        <v>17776613</v>
      </c>
      <c r="C128">
        <v>2020</v>
      </c>
      <c r="D128" s="80">
        <v>44018</v>
      </c>
      <c r="E128">
        <v>14</v>
      </c>
      <c r="F128" t="s">
        <v>183</v>
      </c>
      <c r="G128" t="s">
        <v>161</v>
      </c>
      <c r="H128" t="s">
        <v>328</v>
      </c>
      <c r="I128" t="s">
        <v>188</v>
      </c>
      <c r="J128">
        <v>29.757319339999999</v>
      </c>
      <c r="K128">
        <v>-95.397959409999999</v>
      </c>
      <c r="L128" t="s">
        <v>330</v>
      </c>
      <c r="M128" t="s">
        <v>330</v>
      </c>
      <c r="N128" t="s">
        <v>189</v>
      </c>
      <c r="O128" t="s">
        <v>166</v>
      </c>
      <c r="P128" t="s">
        <v>167</v>
      </c>
      <c r="Q128" t="s">
        <v>86</v>
      </c>
      <c r="R128" t="s">
        <v>197</v>
      </c>
      <c r="S128">
        <v>0</v>
      </c>
      <c r="T128">
        <v>0</v>
      </c>
      <c r="U128">
        <v>0</v>
      </c>
      <c r="V128">
        <v>0</v>
      </c>
      <c r="W128">
        <v>0</v>
      </c>
      <c r="X128">
        <v>1</v>
      </c>
      <c r="Y128">
        <v>1</v>
      </c>
      <c r="Z128">
        <v>0</v>
      </c>
      <c r="AA128">
        <v>0</v>
      </c>
      <c r="AB128">
        <v>0</v>
      </c>
      <c r="AC128">
        <v>0</v>
      </c>
      <c r="AD128">
        <v>1</v>
      </c>
      <c r="AE128">
        <v>0</v>
      </c>
      <c r="AF128">
        <v>1</v>
      </c>
      <c r="AG128">
        <v>0</v>
      </c>
      <c r="AH128">
        <v>0</v>
      </c>
      <c r="AI128">
        <v>0</v>
      </c>
      <c r="AJ128">
        <v>0</v>
      </c>
      <c r="AK128">
        <v>0</v>
      </c>
      <c r="AL128">
        <v>0</v>
      </c>
      <c r="AM128">
        <v>0</v>
      </c>
      <c r="AN128">
        <v>0</v>
      </c>
      <c r="AO128">
        <v>0</v>
      </c>
      <c r="AP128">
        <v>0</v>
      </c>
      <c r="AQ128">
        <v>0</v>
      </c>
      <c r="AR128">
        <v>0</v>
      </c>
      <c r="AS128">
        <v>0</v>
      </c>
      <c r="AT128">
        <v>0</v>
      </c>
      <c r="AU128" t="s">
        <v>51</v>
      </c>
      <c r="AV128" t="s">
        <v>325</v>
      </c>
      <c r="AW128" t="s">
        <v>169</v>
      </c>
      <c r="AX128" t="s">
        <v>326</v>
      </c>
      <c r="AY128">
        <v>77019</v>
      </c>
      <c r="AZ128">
        <v>48201410200</v>
      </c>
      <c r="BA128" t="s">
        <v>170</v>
      </c>
      <c r="BB128" t="s">
        <v>171</v>
      </c>
      <c r="BC128">
        <v>161608</v>
      </c>
      <c r="BD128">
        <v>2994</v>
      </c>
      <c r="BE128" t="s">
        <v>327</v>
      </c>
      <c r="BF128" t="s">
        <v>327</v>
      </c>
      <c r="BG128" t="s">
        <v>327</v>
      </c>
    </row>
    <row r="129" spans="1:59" x14ac:dyDescent="0.25">
      <c r="A129">
        <v>368054</v>
      </c>
      <c r="B129">
        <v>17796961</v>
      </c>
      <c r="C129">
        <v>2020</v>
      </c>
      <c r="D129" s="80">
        <v>44026</v>
      </c>
      <c r="E129">
        <v>22</v>
      </c>
      <c r="F129" t="s">
        <v>195</v>
      </c>
      <c r="G129" t="s">
        <v>161</v>
      </c>
      <c r="H129" t="s">
        <v>331</v>
      </c>
      <c r="I129" t="s">
        <v>162</v>
      </c>
      <c r="J129">
        <v>29.769535810000001</v>
      </c>
      <c r="K129">
        <v>-95.397167179999997</v>
      </c>
      <c r="L129" t="s">
        <v>174</v>
      </c>
      <c r="M129" t="s">
        <v>192</v>
      </c>
      <c r="N129" t="s">
        <v>189</v>
      </c>
      <c r="O129" t="s">
        <v>345</v>
      </c>
      <c r="P129" t="s">
        <v>125</v>
      </c>
      <c r="Q129" t="s">
        <v>86</v>
      </c>
      <c r="R129" t="s">
        <v>197</v>
      </c>
      <c r="S129">
        <v>0</v>
      </c>
      <c r="T129">
        <v>0</v>
      </c>
      <c r="U129">
        <v>0</v>
      </c>
      <c r="V129">
        <v>1</v>
      </c>
      <c r="W129">
        <v>1</v>
      </c>
      <c r="X129">
        <v>2</v>
      </c>
      <c r="Y129">
        <v>0</v>
      </c>
      <c r="Z129">
        <v>0</v>
      </c>
      <c r="AA129">
        <v>0</v>
      </c>
      <c r="AB129">
        <v>0</v>
      </c>
      <c r="AC129">
        <v>1</v>
      </c>
      <c r="AD129">
        <v>2</v>
      </c>
      <c r="AE129">
        <v>1</v>
      </c>
      <c r="AF129">
        <v>0</v>
      </c>
      <c r="AG129">
        <v>0</v>
      </c>
      <c r="AH129">
        <v>0</v>
      </c>
      <c r="AI129">
        <v>0</v>
      </c>
      <c r="AJ129">
        <v>0</v>
      </c>
      <c r="AK129">
        <v>0</v>
      </c>
      <c r="AL129">
        <v>0</v>
      </c>
      <c r="AM129">
        <v>0</v>
      </c>
      <c r="AN129">
        <v>0</v>
      </c>
      <c r="AO129">
        <v>0</v>
      </c>
      <c r="AP129">
        <v>0</v>
      </c>
      <c r="AQ129">
        <v>0</v>
      </c>
      <c r="AR129">
        <v>0</v>
      </c>
      <c r="AS129">
        <v>0</v>
      </c>
      <c r="AT129">
        <v>0</v>
      </c>
      <c r="AU129" t="s">
        <v>51</v>
      </c>
      <c r="AV129" t="s">
        <v>325</v>
      </c>
      <c r="AW129" t="s">
        <v>169</v>
      </c>
      <c r="AX129" t="s">
        <v>332</v>
      </c>
      <c r="AY129">
        <v>77007</v>
      </c>
      <c r="AZ129">
        <v>48201510200</v>
      </c>
      <c r="BA129" t="s">
        <v>170</v>
      </c>
      <c r="BB129" t="s">
        <v>171</v>
      </c>
      <c r="BC129">
        <v>162048</v>
      </c>
      <c r="BD129">
        <v>2994</v>
      </c>
      <c r="BE129" t="s">
        <v>327</v>
      </c>
      <c r="BF129" t="s">
        <v>327</v>
      </c>
      <c r="BG129" t="s">
        <v>327</v>
      </c>
    </row>
    <row r="130" spans="1:59" x14ac:dyDescent="0.25">
      <c r="A130">
        <v>373621</v>
      </c>
      <c r="B130">
        <v>17819892</v>
      </c>
      <c r="C130">
        <v>2020</v>
      </c>
      <c r="D130" s="80">
        <v>44057</v>
      </c>
      <c r="E130">
        <v>14</v>
      </c>
      <c r="F130" t="s">
        <v>172</v>
      </c>
      <c r="G130" t="s">
        <v>161</v>
      </c>
      <c r="H130" t="s">
        <v>334</v>
      </c>
      <c r="I130" t="s">
        <v>162</v>
      </c>
      <c r="J130">
        <v>29.7680048</v>
      </c>
      <c r="K130">
        <v>-95.397173080000002</v>
      </c>
      <c r="L130" t="s">
        <v>174</v>
      </c>
      <c r="M130" t="s">
        <v>164</v>
      </c>
      <c r="N130" t="s">
        <v>185</v>
      </c>
      <c r="O130" t="s">
        <v>166</v>
      </c>
      <c r="P130" t="s">
        <v>167</v>
      </c>
      <c r="Q130" t="s">
        <v>87</v>
      </c>
      <c r="R130" t="s">
        <v>186</v>
      </c>
      <c r="S130">
        <v>0</v>
      </c>
      <c r="T130">
        <v>0</v>
      </c>
      <c r="U130">
        <v>0</v>
      </c>
      <c r="V130">
        <v>0</v>
      </c>
      <c r="W130">
        <v>0</v>
      </c>
      <c r="X130">
        <v>2</v>
      </c>
      <c r="Y130">
        <v>0</v>
      </c>
      <c r="Z130">
        <v>0</v>
      </c>
      <c r="AA130">
        <v>0</v>
      </c>
      <c r="AB130">
        <v>0</v>
      </c>
      <c r="AC130">
        <v>0</v>
      </c>
      <c r="AD130">
        <v>2</v>
      </c>
      <c r="AE130">
        <v>0</v>
      </c>
      <c r="AF130">
        <v>0</v>
      </c>
      <c r="AG130">
        <v>0</v>
      </c>
      <c r="AH130">
        <v>0</v>
      </c>
      <c r="AI130">
        <v>0</v>
      </c>
      <c r="AJ130">
        <v>0</v>
      </c>
      <c r="AK130">
        <v>0</v>
      </c>
      <c r="AL130">
        <v>0</v>
      </c>
      <c r="AM130">
        <v>0</v>
      </c>
      <c r="AN130">
        <v>0</v>
      </c>
      <c r="AO130">
        <v>0</v>
      </c>
      <c r="AP130">
        <v>0</v>
      </c>
      <c r="AQ130">
        <v>0</v>
      </c>
      <c r="AR130">
        <v>0</v>
      </c>
      <c r="AS130">
        <v>0</v>
      </c>
      <c r="AT130">
        <v>0</v>
      </c>
      <c r="AU130" t="s">
        <v>51</v>
      </c>
      <c r="AV130" t="s">
        <v>325</v>
      </c>
      <c r="AW130" t="s">
        <v>169</v>
      </c>
      <c r="AX130" t="s">
        <v>332</v>
      </c>
      <c r="AY130">
        <v>77007</v>
      </c>
      <c r="AZ130">
        <v>48201510700</v>
      </c>
      <c r="BA130" t="s">
        <v>170</v>
      </c>
      <c r="BB130" t="s">
        <v>171</v>
      </c>
      <c r="BC130">
        <v>162048</v>
      </c>
      <c r="BD130">
        <v>2994</v>
      </c>
      <c r="BE130" t="s">
        <v>327</v>
      </c>
      <c r="BF130" t="s">
        <v>327</v>
      </c>
      <c r="BG130" t="s">
        <v>327</v>
      </c>
    </row>
    <row r="131" spans="1:59" x14ac:dyDescent="0.25">
      <c r="A131">
        <v>384287</v>
      </c>
      <c r="B131">
        <v>17865296</v>
      </c>
      <c r="C131">
        <v>2020</v>
      </c>
      <c r="D131" s="80">
        <v>44086</v>
      </c>
      <c r="E131">
        <v>3</v>
      </c>
      <c r="F131" t="s">
        <v>178</v>
      </c>
      <c r="G131" t="s">
        <v>161</v>
      </c>
      <c r="H131" t="s">
        <v>333</v>
      </c>
      <c r="I131" t="s">
        <v>184</v>
      </c>
      <c r="J131">
        <v>29.761220649999998</v>
      </c>
      <c r="K131">
        <v>-95.397853190000006</v>
      </c>
      <c r="L131" t="s">
        <v>174</v>
      </c>
      <c r="M131" t="s">
        <v>192</v>
      </c>
      <c r="N131" t="s">
        <v>189</v>
      </c>
      <c r="O131" t="s">
        <v>200</v>
      </c>
      <c r="P131" t="s">
        <v>167</v>
      </c>
      <c r="Q131" t="s">
        <v>86</v>
      </c>
      <c r="R131" t="s">
        <v>340</v>
      </c>
      <c r="S131">
        <v>0</v>
      </c>
      <c r="T131">
        <v>0</v>
      </c>
      <c r="U131">
        <v>0</v>
      </c>
      <c r="V131">
        <v>0</v>
      </c>
      <c r="W131">
        <v>0</v>
      </c>
      <c r="X131">
        <v>1</v>
      </c>
      <c r="Y131">
        <v>0</v>
      </c>
      <c r="Z131">
        <v>0</v>
      </c>
      <c r="AA131">
        <v>0</v>
      </c>
      <c r="AB131">
        <v>0</v>
      </c>
      <c r="AC131">
        <v>0</v>
      </c>
      <c r="AD131">
        <v>1</v>
      </c>
      <c r="AE131">
        <v>0</v>
      </c>
      <c r="AF131">
        <v>0</v>
      </c>
      <c r="AG131">
        <v>0</v>
      </c>
      <c r="AH131">
        <v>0</v>
      </c>
      <c r="AI131">
        <v>0</v>
      </c>
      <c r="AJ131">
        <v>0</v>
      </c>
      <c r="AK131">
        <v>0</v>
      </c>
      <c r="AL131">
        <v>0</v>
      </c>
      <c r="AM131">
        <v>0</v>
      </c>
      <c r="AN131">
        <v>0</v>
      </c>
      <c r="AO131">
        <v>0</v>
      </c>
      <c r="AP131">
        <v>0</v>
      </c>
      <c r="AQ131">
        <v>0</v>
      </c>
      <c r="AR131">
        <v>0</v>
      </c>
      <c r="AS131">
        <v>0</v>
      </c>
      <c r="AT131">
        <v>0</v>
      </c>
      <c r="AU131" t="s">
        <v>51</v>
      </c>
      <c r="AV131" t="s">
        <v>325</v>
      </c>
      <c r="AW131" t="s">
        <v>169</v>
      </c>
      <c r="AX131" t="s">
        <v>326</v>
      </c>
      <c r="AY131">
        <v>77019</v>
      </c>
      <c r="AZ131">
        <v>48201410200</v>
      </c>
      <c r="BA131" t="s">
        <v>170</v>
      </c>
      <c r="BB131" t="s">
        <v>171</v>
      </c>
      <c r="BC131">
        <v>161828</v>
      </c>
      <c r="BD131">
        <v>2994</v>
      </c>
      <c r="BE131" t="s">
        <v>327</v>
      </c>
      <c r="BF131" t="s">
        <v>327</v>
      </c>
      <c r="BG131" t="s">
        <v>327</v>
      </c>
    </row>
    <row r="132" spans="1:59" x14ac:dyDescent="0.25">
      <c r="A132">
        <v>385560</v>
      </c>
      <c r="B132">
        <v>17870668</v>
      </c>
      <c r="C132">
        <v>2020</v>
      </c>
      <c r="D132" s="80">
        <v>44086</v>
      </c>
      <c r="E132">
        <v>9</v>
      </c>
      <c r="F132" t="s">
        <v>178</v>
      </c>
      <c r="G132" t="s">
        <v>161</v>
      </c>
      <c r="H132" t="s">
        <v>333</v>
      </c>
      <c r="I132" t="s">
        <v>184</v>
      </c>
      <c r="J132">
        <v>29.761134800000001</v>
      </c>
      <c r="K132">
        <v>-95.39815308</v>
      </c>
      <c r="L132" t="s">
        <v>174</v>
      </c>
      <c r="M132" t="s">
        <v>164</v>
      </c>
      <c r="N132" t="s">
        <v>165</v>
      </c>
      <c r="O132" t="s">
        <v>166</v>
      </c>
      <c r="P132" t="s">
        <v>125</v>
      </c>
      <c r="Q132" t="s">
        <v>87</v>
      </c>
      <c r="R132" t="s">
        <v>176</v>
      </c>
      <c r="S132">
        <v>0</v>
      </c>
      <c r="T132">
        <v>0</v>
      </c>
      <c r="U132">
        <v>0</v>
      </c>
      <c r="V132">
        <v>3</v>
      </c>
      <c r="W132">
        <v>3</v>
      </c>
      <c r="X132">
        <v>0</v>
      </c>
      <c r="Y132">
        <v>0</v>
      </c>
      <c r="Z132">
        <v>0</v>
      </c>
      <c r="AA132">
        <v>0</v>
      </c>
      <c r="AB132">
        <v>0</v>
      </c>
      <c r="AC132">
        <v>3</v>
      </c>
      <c r="AD132">
        <v>0</v>
      </c>
      <c r="AE132">
        <v>3</v>
      </c>
      <c r="AF132">
        <v>0</v>
      </c>
      <c r="AG132">
        <v>0</v>
      </c>
      <c r="AH132">
        <v>0</v>
      </c>
      <c r="AI132">
        <v>0</v>
      </c>
      <c r="AJ132">
        <v>0</v>
      </c>
      <c r="AK132">
        <v>0</v>
      </c>
      <c r="AL132">
        <v>0</v>
      </c>
      <c r="AM132">
        <v>0</v>
      </c>
      <c r="AN132">
        <v>0</v>
      </c>
      <c r="AO132">
        <v>0</v>
      </c>
      <c r="AP132">
        <v>0</v>
      </c>
      <c r="AQ132">
        <v>0</v>
      </c>
      <c r="AR132">
        <v>0</v>
      </c>
      <c r="AS132">
        <v>0</v>
      </c>
      <c r="AT132">
        <v>0</v>
      </c>
      <c r="AU132" t="s">
        <v>51</v>
      </c>
      <c r="AV132" t="s">
        <v>325</v>
      </c>
      <c r="AW132" t="s">
        <v>169</v>
      </c>
      <c r="AX132" t="s">
        <v>326</v>
      </c>
      <c r="AY132">
        <v>77019</v>
      </c>
      <c r="AZ132">
        <v>48201410200</v>
      </c>
      <c r="BA132" t="s">
        <v>170</v>
      </c>
      <c r="BB132" t="s">
        <v>171</v>
      </c>
      <c r="BC132">
        <v>161828</v>
      </c>
      <c r="BD132">
        <v>2994</v>
      </c>
      <c r="BE132" t="s">
        <v>327</v>
      </c>
      <c r="BF132" t="s">
        <v>327</v>
      </c>
      <c r="BG132" t="s">
        <v>327</v>
      </c>
    </row>
    <row r="133" spans="1:59" x14ac:dyDescent="0.25">
      <c r="A133">
        <v>393875</v>
      </c>
      <c r="B133">
        <v>17906280</v>
      </c>
      <c r="C133">
        <v>2020</v>
      </c>
      <c r="D133" s="80">
        <v>44091</v>
      </c>
      <c r="E133">
        <v>7</v>
      </c>
      <c r="F133" t="s">
        <v>160</v>
      </c>
      <c r="G133" t="s">
        <v>161</v>
      </c>
      <c r="H133" t="s">
        <v>334</v>
      </c>
      <c r="I133" t="s">
        <v>184</v>
      </c>
      <c r="J133">
        <v>29.766524799999999</v>
      </c>
      <c r="K133">
        <v>-95.397383079999997</v>
      </c>
      <c r="L133" t="s">
        <v>174</v>
      </c>
      <c r="M133" t="s">
        <v>164</v>
      </c>
      <c r="N133" t="s">
        <v>185</v>
      </c>
      <c r="O133" t="s">
        <v>166</v>
      </c>
      <c r="P133" t="s">
        <v>167</v>
      </c>
      <c r="Q133" t="s">
        <v>87</v>
      </c>
      <c r="R133" t="s">
        <v>186</v>
      </c>
      <c r="S133">
        <v>0</v>
      </c>
      <c r="T133">
        <v>0</v>
      </c>
      <c r="U133">
        <v>0</v>
      </c>
      <c r="V133">
        <v>0</v>
      </c>
      <c r="W133">
        <v>0</v>
      </c>
      <c r="X133">
        <v>2</v>
      </c>
      <c r="Y133">
        <v>0</v>
      </c>
      <c r="Z133">
        <v>0</v>
      </c>
      <c r="AA133">
        <v>0</v>
      </c>
      <c r="AB133">
        <v>0</v>
      </c>
      <c r="AC133">
        <v>0</v>
      </c>
      <c r="AD133">
        <v>2</v>
      </c>
      <c r="AE133">
        <v>0</v>
      </c>
      <c r="AF133">
        <v>0</v>
      </c>
      <c r="AG133">
        <v>0</v>
      </c>
      <c r="AH133">
        <v>0</v>
      </c>
      <c r="AI133">
        <v>0</v>
      </c>
      <c r="AJ133">
        <v>0</v>
      </c>
      <c r="AK133">
        <v>0</v>
      </c>
      <c r="AL133">
        <v>0</v>
      </c>
      <c r="AM133">
        <v>0</v>
      </c>
      <c r="AN133">
        <v>0</v>
      </c>
      <c r="AO133">
        <v>0</v>
      </c>
      <c r="AP133">
        <v>0</v>
      </c>
      <c r="AQ133">
        <v>0</v>
      </c>
      <c r="AR133">
        <v>0</v>
      </c>
      <c r="AS133">
        <v>0</v>
      </c>
      <c r="AT133">
        <v>0</v>
      </c>
      <c r="AU133" t="s">
        <v>51</v>
      </c>
      <c r="AV133" t="s">
        <v>325</v>
      </c>
      <c r="AW133" t="s">
        <v>169</v>
      </c>
      <c r="AX133" t="s">
        <v>332</v>
      </c>
      <c r="AY133">
        <v>77007</v>
      </c>
      <c r="AZ133">
        <v>48201510200</v>
      </c>
      <c r="BA133" t="s">
        <v>170</v>
      </c>
      <c r="BB133" t="s">
        <v>171</v>
      </c>
      <c r="BC133">
        <v>162048</v>
      </c>
      <c r="BD133">
        <v>2994</v>
      </c>
      <c r="BE133" t="s">
        <v>327</v>
      </c>
      <c r="BF133" t="s">
        <v>327</v>
      </c>
      <c r="BG133" t="s">
        <v>327</v>
      </c>
    </row>
    <row r="134" spans="1:59" x14ac:dyDescent="0.25">
      <c r="A134">
        <v>412929</v>
      </c>
      <c r="B134">
        <v>17986908</v>
      </c>
      <c r="C134">
        <v>2020</v>
      </c>
      <c r="D134" s="80">
        <v>44141</v>
      </c>
      <c r="E134">
        <v>16</v>
      </c>
      <c r="F134" t="s">
        <v>172</v>
      </c>
      <c r="G134" t="s">
        <v>161</v>
      </c>
      <c r="H134" t="s">
        <v>323</v>
      </c>
      <c r="I134" t="s">
        <v>184</v>
      </c>
      <c r="J134">
        <v>29.761134800000001</v>
      </c>
      <c r="K134">
        <v>-95.39815308</v>
      </c>
      <c r="L134" t="s">
        <v>174</v>
      </c>
      <c r="M134" t="s">
        <v>164</v>
      </c>
      <c r="N134" t="s">
        <v>165</v>
      </c>
      <c r="O134" t="s">
        <v>166</v>
      </c>
      <c r="P134" t="s">
        <v>167</v>
      </c>
      <c r="Q134" t="s">
        <v>87</v>
      </c>
      <c r="R134" t="s">
        <v>190</v>
      </c>
      <c r="S134">
        <v>0</v>
      </c>
      <c r="T134">
        <v>0</v>
      </c>
      <c r="U134">
        <v>0</v>
      </c>
      <c r="V134">
        <v>0</v>
      </c>
      <c r="W134">
        <v>0</v>
      </c>
      <c r="X134">
        <v>3</v>
      </c>
      <c r="Y134">
        <v>0</v>
      </c>
      <c r="Z134">
        <v>0</v>
      </c>
      <c r="AA134">
        <v>0</v>
      </c>
      <c r="AB134">
        <v>0</v>
      </c>
      <c r="AC134">
        <v>0</v>
      </c>
      <c r="AD134">
        <v>3</v>
      </c>
      <c r="AE134">
        <v>0</v>
      </c>
      <c r="AF134">
        <v>0</v>
      </c>
      <c r="AG134">
        <v>0</v>
      </c>
      <c r="AH134">
        <v>0</v>
      </c>
      <c r="AI134">
        <v>0</v>
      </c>
      <c r="AJ134">
        <v>0</v>
      </c>
      <c r="AK134">
        <v>0</v>
      </c>
      <c r="AL134">
        <v>0</v>
      </c>
      <c r="AM134">
        <v>0</v>
      </c>
      <c r="AN134">
        <v>0</v>
      </c>
      <c r="AO134">
        <v>0</v>
      </c>
      <c r="AP134">
        <v>0</v>
      </c>
      <c r="AQ134">
        <v>0</v>
      </c>
      <c r="AR134">
        <v>0</v>
      </c>
      <c r="AS134">
        <v>0</v>
      </c>
      <c r="AT134">
        <v>0</v>
      </c>
      <c r="AU134" t="s">
        <v>51</v>
      </c>
      <c r="AV134" t="s">
        <v>325</v>
      </c>
      <c r="AW134" t="s">
        <v>169</v>
      </c>
      <c r="AX134" t="s">
        <v>326</v>
      </c>
      <c r="AY134">
        <v>77019</v>
      </c>
      <c r="AZ134">
        <v>48201410200</v>
      </c>
      <c r="BA134" t="s">
        <v>170</v>
      </c>
      <c r="BB134" t="s">
        <v>171</v>
      </c>
      <c r="BC134">
        <v>161828</v>
      </c>
      <c r="BD134">
        <v>2994</v>
      </c>
      <c r="BE134" t="s">
        <v>327</v>
      </c>
      <c r="BF134" t="s">
        <v>327</v>
      </c>
      <c r="BG134" t="s">
        <v>327</v>
      </c>
    </row>
    <row r="135" spans="1:59" x14ac:dyDescent="0.25">
      <c r="A135">
        <v>424533</v>
      </c>
      <c r="B135">
        <v>18033492</v>
      </c>
      <c r="C135">
        <v>2020</v>
      </c>
      <c r="D135" s="80">
        <v>44193</v>
      </c>
      <c r="E135">
        <v>13</v>
      </c>
      <c r="F135" t="s">
        <v>183</v>
      </c>
      <c r="G135" t="s">
        <v>161</v>
      </c>
      <c r="H135" t="s">
        <v>323</v>
      </c>
      <c r="I135" t="s">
        <v>179</v>
      </c>
      <c r="J135">
        <v>29.761406869999998</v>
      </c>
      <c r="K135">
        <v>-95.398185699999999</v>
      </c>
      <c r="L135" t="s">
        <v>174</v>
      </c>
      <c r="M135" t="s">
        <v>164</v>
      </c>
      <c r="N135" t="s">
        <v>189</v>
      </c>
      <c r="O135" t="s">
        <v>166</v>
      </c>
      <c r="P135" t="s">
        <v>167</v>
      </c>
      <c r="Q135" t="s">
        <v>86</v>
      </c>
      <c r="R135" t="s">
        <v>190</v>
      </c>
      <c r="S135">
        <v>0</v>
      </c>
      <c r="T135">
        <v>0</v>
      </c>
      <c r="U135">
        <v>0</v>
      </c>
      <c r="V135">
        <v>0</v>
      </c>
      <c r="W135">
        <v>0</v>
      </c>
      <c r="X135">
        <v>2</v>
      </c>
      <c r="Y135">
        <v>0</v>
      </c>
      <c r="Z135">
        <v>0</v>
      </c>
      <c r="AA135">
        <v>0</v>
      </c>
      <c r="AB135">
        <v>0</v>
      </c>
      <c r="AC135">
        <v>0</v>
      </c>
      <c r="AD135">
        <v>2</v>
      </c>
      <c r="AE135">
        <v>0</v>
      </c>
      <c r="AF135">
        <v>0</v>
      </c>
      <c r="AG135">
        <v>0</v>
      </c>
      <c r="AH135">
        <v>0</v>
      </c>
      <c r="AI135">
        <v>0</v>
      </c>
      <c r="AJ135">
        <v>0</v>
      </c>
      <c r="AK135">
        <v>0</v>
      </c>
      <c r="AL135">
        <v>0</v>
      </c>
      <c r="AM135">
        <v>0</v>
      </c>
      <c r="AN135">
        <v>0</v>
      </c>
      <c r="AO135">
        <v>0</v>
      </c>
      <c r="AP135">
        <v>0</v>
      </c>
      <c r="AQ135">
        <v>0</v>
      </c>
      <c r="AR135">
        <v>0</v>
      </c>
      <c r="AS135">
        <v>0</v>
      </c>
      <c r="AT135">
        <v>0</v>
      </c>
      <c r="AU135" t="s">
        <v>51</v>
      </c>
      <c r="AV135" t="s">
        <v>325</v>
      </c>
      <c r="AW135" t="s">
        <v>169</v>
      </c>
      <c r="AX135" t="s">
        <v>326</v>
      </c>
      <c r="AY135">
        <v>77019</v>
      </c>
      <c r="AZ135">
        <v>48201410200</v>
      </c>
      <c r="BA135" t="s">
        <v>170</v>
      </c>
      <c r="BB135" t="s">
        <v>171</v>
      </c>
      <c r="BC135">
        <v>161828</v>
      </c>
      <c r="BD135">
        <v>2994</v>
      </c>
      <c r="BE135" t="s">
        <v>327</v>
      </c>
      <c r="BF135" t="s">
        <v>327</v>
      </c>
      <c r="BG135" t="s">
        <v>327</v>
      </c>
    </row>
    <row r="136" spans="1:59" x14ac:dyDescent="0.25">
      <c r="A136">
        <v>426860</v>
      </c>
      <c r="B136">
        <v>18046586</v>
      </c>
      <c r="C136">
        <v>2020</v>
      </c>
      <c r="D136" s="80">
        <v>44196</v>
      </c>
      <c r="E136">
        <v>15</v>
      </c>
      <c r="F136" t="s">
        <v>160</v>
      </c>
      <c r="G136" t="s">
        <v>161</v>
      </c>
      <c r="H136" t="s">
        <v>323</v>
      </c>
      <c r="I136" t="s">
        <v>188</v>
      </c>
      <c r="J136">
        <v>29.761134800000001</v>
      </c>
      <c r="K136">
        <v>-95.39815308</v>
      </c>
      <c r="L136" t="s">
        <v>202</v>
      </c>
      <c r="M136" t="s">
        <v>164</v>
      </c>
      <c r="N136" t="s">
        <v>165</v>
      </c>
      <c r="O136" t="s">
        <v>166</v>
      </c>
      <c r="P136" t="s">
        <v>167</v>
      </c>
      <c r="Q136" t="s">
        <v>87</v>
      </c>
      <c r="R136" t="s">
        <v>335</v>
      </c>
      <c r="S136">
        <v>0</v>
      </c>
      <c r="T136">
        <v>0</v>
      </c>
      <c r="U136">
        <v>0</v>
      </c>
      <c r="V136">
        <v>0</v>
      </c>
      <c r="W136">
        <v>0</v>
      </c>
      <c r="X136">
        <v>6</v>
      </c>
      <c r="Y136">
        <v>0</v>
      </c>
      <c r="Z136">
        <v>0</v>
      </c>
      <c r="AA136">
        <v>0</v>
      </c>
      <c r="AB136">
        <v>0</v>
      </c>
      <c r="AC136">
        <v>0</v>
      </c>
      <c r="AD136">
        <v>6</v>
      </c>
      <c r="AE136">
        <v>0</v>
      </c>
      <c r="AF136">
        <v>0</v>
      </c>
      <c r="AG136">
        <v>0</v>
      </c>
      <c r="AH136">
        <v>0</v>
      </c>
      <c r="AI136">
        <v>0</v>
      </c>
      <c r="AJ136">
        <v>0</v>
      </c>
      <c r="AK136">
        <v>0</v>
      </c>
      <c r="AL136">
        <v>0</v>
      </c>
      <c r="AM136">
        <v>0</v>
      </c>
      <c r="AN136">
        <v>0</v>
      </c>
      <c r="AO136">
        <v>0</v>
      </c>
      <c r="AP136">
        <v>0</v>
      </c>
      <c r="AQ136">
        <v>0</v>
      </c>
      <c r="AR136">
        <v>0</v>
      </c>
      <c r="AS136">
        <v>0</v>
      </c>
      <c r="AT136">
        <v>0</v>
      </c>
      <c r="AU136" t="s">
        <v>51</v>
      </c>
      <c r="AV136" t="s">
        <v>325</v>
      </c>
      <c r="AW136" t="s">
        <v>169</v>
      </c>
      <c r="AX136" t="s">
        <v>326</v>
      </c>
      <c r="AY136">
        <v>77019</v>
      </c>
      <c r="AZ136">
        <v>48201410200</v>
      </c>
      <c r="BA136" t="s">
        <v>170</v>
      </c>
      <c r="BB136" t="s">
        <v>171</v>
      </c>
      <c r="BC136">
        <v>161828</v>
      </c>
      <c r="BD136">
        <v>2994</v>
      </c>
      <c r="BE136" t="s">
        <v>327</v>
      </c>
      <c r="BF136" t="s">
        <v>327</v>
      </c>
      <c r="BG136" t="s">
        <v>327</v>
      </c>
    </row>
    <row r="137" spans="1:59" x14ac:dyDescent="0.25">
      <c r="A137">
        <v>426862</v>
      </c>
      <c r="B137">
        <v>18046588</v>
      </c>
      <c r="C137">
        <v>2020</v>
      </c>
      <c r="D137" s="80">
        <v>43834</v>
      </c>
      <c r="E137">
        <v>12</v>
      </c>
      <c r="F137" t="s">
        <v>178</v>
      </c>
      <c r="G137" t="s">
        <v>161</v>
      </c>
      <c r="H137" t="s">
        <v>328</v>
      </c>
      <c r="I137" t="s">
        <v>162</v>
      </c>
      <c r="J137">
        <v>29.75731394</v>
      </c>
      <c r="K137">
        <v>-95.398182019999993</v>
      </c>
      <c r="L137" t="s">
        <v>174</v>
      </c>
      <c r="M137" t="s">
        <v>164</v>
      </c>
      <c r="N137" t="s">
        <v>189</v>
      </c>
      <c r="O137" t="s">
        <v>365</v>
      </c>
      <c r="P137" t="s">
        <v>125</v>
      </c>
      <c r="Q137" t="s">
        <v>86</v>
      </c>
      <c r="R137" t="s">
        <v>197</v>
      </c>
      <c r="S137">
        <v>0</v>
      </c>
      <c r="T137">
        <v>0</v>
      </c>
      <c r="U137">
        <v>0</v>
      </c>
      <c r="V137">
        <v>1</v>
      </c>
      <c r="W137">
        <v>1</v>
      </c>
      <c r="X137">
        <v>0</v>
      </c>
      <c r="Y137">
        <v>1</v>
      </c>
      <c r="Z137">
        <v>0</v>
      </c>
      <c r="AA137">
        <v>0</v>
      </c>
      <c r="AB137">
        <v>0</v>
      </c>
      <c r="AC137">
        <v>0</v>
      </c>
      <c r="AD137">
        <v>0</v>
      </c>
      <c r="AE137">
        <v>0</v>
      </c>
      <c r="AF137">
        <v>1</v>
      </c>
      <c r="AG137">
        <v>0</v>
      </c>
      <c r="AH137">
        <v>0</v>
      </c>
      <c r="AI137">
        <v>0</v>
      </c>
      <c r="AJ137">
        <v>0</v>
      </c>
      <c r="AK137">
        <v>0</v>
      </c>
      <c r="AL137">
        <v>0</v>
      </c>
      <c r="AM137">
        <v>0</v>
      </c>
      <c r="AN137">
        <v>0</v>
      </c>
      <c r="AO137">
        <v>0</v>
      </c>
      <c r="AP137">
        <v>0</v>
      </c>
      <c r="AQ137">
        <v>1</v>
      </c>
      <c r="AR137">
        <v>0</v>
      </c>
      <c r="AS137">
        <v>1</v>
      </c>
      <c r="AT137">
        <v>0</v>
      </c>
      <c r="AU137" t="s">
        <v>51</v>
      </c>
      <c r="AV137" t="s">
        <v>325</v>
      </c>
      <c r="AW137" t="s">
        <v>169</v>
      </c>
      <c r="AX137" t="s">
        <v>326</v>
      </c>
      <c r="AY137">
        <v>77019</v>
      </c>
      <c r="AZ137">
        <v>48201410300</v>
      </c>
      <c r="BA137" t="s">
        <v>170</v>
      </c>
      <c r="BB137" t="s">
        <v>171</v>
      </c>
      <c r="BC137">
        <v>161608</v>
      </c>
      <c r="BD137">
        <v>2994</v>
      </c>
      <c r="BE137" t="s">
        <v>327</v>
      </c>
      <c r="BF137" t="s">
        <v>327</v>
      </c>
      <c r="BG137" t="s">
        <v>327</v>
      </c>
    </row>
    <row r="138" spans="1:59" x14ac:dyDescent="0.25">
      <c r="A138">
        <v>430675</v>
      </c>
      <c r="B138">
        <v>18050731</v>
      </c>
      <c r="C138">
        <v>2021</v>
      </c>
      <c r="D138" s="80">
        <v>44198</v>
      </c>
      <c r="E138">
        <v>15</v>
      </c>
      <c r="F138" t="s">
        <v>178</v>
      </c>
      <c r="G138" t="s">
        <v>161</v>
      </c>
      <c r="H138" t="s">
        <v>334</v>
      </c>
      <c r="I138" t="s">
        <v>188</v>
      </c>
      <c r="J138">
        <v>29.768687400000001</v>
      </c>
      <c r="K138">
        <v>-95.397182360000002</v>
      </c>
      <c r="L138" t="s">
        <v>174</v>
      </c>
      <c r="M138" t="s">
        <v>164</v>
      </c>
      <c r="N138" t="s">
        <v>189</v>
      </c>
      <c r="O138" t="s">
        <v>166</v>
      </c>
      <c r="P138" t="s">
        <v>167</v>
      </c>
      <c r="Q138" t="s">
        <v>86</v>
      </c>
      <c r="R138" t="s">
        <v>182</v>
      </c>
      <c r="S138">
        <v>0</v>
      </c>
      <c r="T138">
        <v>0</v>
      </c>
      <c r="U138">
        <v>0</v>
      </c>
      <c r="V138">
        <v>0</v>
      </c>
      <c r="W138">
        <v>0</v>
      </c>
      <c r="X138">
        <v>6</v>
      </c>
      <c r="Y138">
        <v>0</v>
      </c>
      <c r="Z138">
        <v>0</v>
      </c>
      <c r="AA138">
        <v>0</v>
      </c>
      <c r="AB138">
        <v>0</v>
      </c>
      <c r="AC138">
        <v>0</v>
      </c>
      <c r="AD138">
        <v>6</v>
      </c>
      <c r="AE138">
        <v>0</v>
      </c>
      <c r="AF138">
        <v>0</v>
      </c>
      <c r="AG138">
        <v>0</v>
      </c>
      <c r="AH138">
        <v>0</v>
      </c>
      <c r="AI138">
        <v>0</v>
      </c>
      <c r="AJ138">
        <v>0</v>
      </c>
      <c r="AK138">
        <v>0</v>
      </c>
      <c r="AL138">
        <v>0</v>
      </c>
      <c r="AM138">
        <v>0</v>
      </c>
      <c r="AN138">
        <v>0</v>
      </c>
      <c r="AO138">
        <v>0</v>
      </c>
      <c r="AP138">
        <v>0</v>
      </c>
      <c r="AQ138">
        <v>0</v>
      </c>
      <c r="AR138">
        <v>0</v>
      </c>
      <c r="AS138">
        <v>0</v>
      </c>
      <c r="AT138">
        <v>0</v>
      </c>
      <c r="AU138" t="s">
        <v>51</v>
      </c>
      <c r="AV138" t="s">
        <v>325</v>
      </c>
      <c r="AW138" t="s">
        <v>169</v>
      </c>
      <c r="AX138" t="s">
        <v>332</v>
      </c>
      <c r="AY138">
        <v>77007</v>
      </c>
      <c r="AZ138">
        <v>48201510702</v>
      </c>
      <c r="BA138" t="s">
        <v>170</v>
      </c>
      <c r="BB138" t="s">
        <v>171</v>
      </c>
      <c r="BC138">
        <v>162048</v>
      </c>
      <c r="BD138">
        <v>2994</v>
      </c>
      <c r="BE138" t="s">
        <v>327</v>
      </c>
      <c r="BF138" t="s">
        <v>327</v>
      </c>
      <c r="BG138" t="s">
        <v>327</v>
      </c>
    </row>
    <row r="139" spans="1:59" x14ac:dyDescent="0.25">
      <c r="A139">
        <v>432246</v>
      </c>
      <c r="B139">
        <v>18059359</v>
      </c>
      <c r="C139">
        <v>2021</v>
      </c>
      <c r="D139" s="80">
        <v>44209</v>
      </c>
      <c r="E139">
        <v>8</v>
      </c>
      <c r="F139" t="s">
        <v>198</v>
      </c>
      <c r="G139" t="s">
        <v>161</v>
      </c>
      <c r="H139" t="s">
        <v>323</v>
      </c>
      <c r="I139" t="s">
        <v>179</v>
      </c>
      <c r="J139">
        <v>29.759534800000001</v>
      </c>
      <c r="K139">
        <v>-95.39815308</v>
      </c>
      <c r="L139" t="s">
        <v>174</v>
      </c>
      <c r="M139" t="s">
        <v>164</v>
      </c>
      <c r="N139" t="s">
        <v>165</v>
      </c>
      <c r="O139" t="s">
        <v>166</v>
      </c>
      <c r="P139" t="s">
        <v>167</v>
      </c>
      <c r="Q139" t="s">
        <v>87</v>
      </c>
      <c r="R139" t="s">
        <v>176</v>
      </c>
      <c r="S139">
        <v>0</v>
      </c>
      <c r="T139">
        <v>0</v>
      </c>
      <c r="U139">
        <v>0</v>
      </c>
      <c r="V139">
        <v>0</v>
      </c>
      <c r="W139">
        <v>0</v>
      </c>
      <c r="X139">
        <v>2</v>
      </c>
      <c r="Y139">
        <v>0</v>
      </c>
      <c r="Z139">
        <v>0</v>
      </c>
      <c r="AA139">
        <v>0</v>
      </c>
      <c r="AB139">
        <v>0</v>
      </c>
      <c r="AC139">
        <v>0</v>
      </c>
      <c r="AD139">
        <v>2</v>
      </c>
      <c r="AE139">
        <v>0</v>
      </c>
      <c r="AF139">
        <v>0</v>
      </c>
      <c r="AG139">
        <v>0</v>
      </c>
      <c r="AH139">
        <v>0</v>
      </c>
      <c r="AI139">
        <v>0</v>
      </c>
      <c r="AJ139">
        <v>0</v>
      </c>
      <c r="AK139">
        <v>0</v>
      </c>
      <c r="AL139">
        <v>0</v>
      </c>
      <c r="AM139">
        <v>0</v>
      </c>
      <c r="AN139">
        <v>0</v>
      </c>
      <c r="AO139">
        <v>0</v>
      </c>
      <c r="AP139">
        <v>0</v>
      </c>
      <c r="AQ139">
        <v>0</v>
      </c>
      <c r="AR139">
        <v>0</v>
      </c>
      <c r="AS139">
        <v>0</v>
      </c>
      <c r="AT139">
        <v>0</v>
      </c>
      <c r="AU139" t="s">
        <v>51</v>
      </c>
      <c r="AV139" t="s">
        <v>325</v>
      </c>
      <c r="AW139" t="s">
        <v>169</v>
      </c>
      <c r="AX139" t="s">
        <v>326</v>
      </c>
      <c r="AY139">
        <v>77019</v>
      </c>
      <c r="AZ139">
        <v>48201410201</v>
      </c>
      <c r="BA139" t="s">
        <v>170</v>
      </c>
      <c r="BB139" t="s">
        <v>171</v>
      </c>
      <c r="BC139">
        <v>161828</v>
      </c>
      <c r="BD139">
        <v>2994</v>
      </c>
      <c r="BE139" t="s">
        <v>327</v>
      </c>
      <c r="BF139" t="s">
        <v>327</v>
      </c>
      <c r="BG139" t="s">
        <v>327</v>
      </c>
    </row>
    <row r="140" spans="1:59" x14ac:dyDescent="0.25">
      <c r="A140">
        <v>438740</v>
      </c>
      <c r="B140">
        <v>18088662</v>
      </c>
      <c r="C140">
        <v>2021</v>
      </c>
      <c r="D140" s="80">
        <v>44202</v>
      </c>
      <c r="E140">
        <v>19</v>
      </c>
      <c r="F140" t="s">
        <v>198</v>
      </c>
      <c r="G140" t="s">
        <v>161</v>
      </c>
      <c r="H140" t="s">
        <v>328</v>
      </c>
      <c r="I140" t="s">
        <v>173</v>
      </c>
      <c r="J140">
        <v>29.7573148</v>
      </c>
      <c r="K140">
        <v>-95.398103079999998</v>
      </c>
      <c r="L140" t="s">
        <v>174</v>
      </c>
      <c r="M140" t="s">
        <v>192</v>
      </c>
      <c r="N140" t="s">
        <v>165</v>
      </c>
      <c r="O140" t="s">
        <v>166</v>
      </c>
      <c r="P140" t="s">
        <v>167</v>
      </c>
      <c r="Q140" t="s">
        <v>87</v>
      </c>
      <c r="R140" t="s">
        <v>335</v>
      </c>
      <c r="S140">
        <v>0</v>
      </c>
      <c r="T140">
        <v>0</v>
      </c>
      <c r="U140">
        <v>0</v>
      </c>
      <c r="V140">
        <v>0</v>
      </c>
      <c r="W140">
        <v>0</v>
      </c>
      <c r="X140">
        <v>1</v>
      </c>
      <c r="Y140">
        <v>1</v>
      </c>
      <c r="Z140">
        <v>0</v>
      </c>
      <c r="AA140">
        <v>0</v>
      </c>
      <c r="AB140">
        <v>0</v>
      </c>
      <c r="AC140">
        <v>0</v>
      </c>
      <c r="AD140">
        <v>1</v>
      </c>
      <c r="AE140">
        <v>0</v>
      </c>
      <c r="AF140">
        <v>1</v>
      </c>
      <c r="AG140">
        <v>0</v>
      </c>
      <c r="AH140">
        <v>0</v>
      </c>
      <c r="AI140">
        <v>0</v>
      </c>
      <c r="AJ140">
        <v>0</v>
      </c>
      <c r="AK140">
        <v>0</v>
      </c>
      <c r="AL140">
        <v>0</v>
      </c>
      <c r="AM140">
        <v>0</v>
      </c>
      <c r="AN140">
        <v>0</v>
      </c>
      <c r="AO140">
        <v>0</v>
      </c>
      <c r="AP140">
        <v>0</v>
      </c>
      <c r="AQ140">
        <v>0</v>
      </c>
      <c r="AR140">
        <v>0</v>
      </c>
      <c r="AS140">
        <v>0</v>
      </c>
      <c r="AT140">
        <v>0</v>
      </c>
      <c r="AU140" t="s">
        <v>51</v>
      </c>
      <c r="AV140" t="s">
        <v>325</v>
      </c>
      <c r="AW140" t="s">
        <v>169</v>
      </c>
      <c r="AX140" t="s">
        <v>326</v>
      </c>
      <c r="AY140">
        <v>77019</v>
      </c>
      <c r="AZ140">
        <v>48201410202</v>
      </c>
      <c r="BA140" t="s">
        <v>170</v>
      </c>
      <c r="BB140" t="s">
        <v>171</v>
      </c>
      <c r="BC140">
        <v>161608</v>
      </c>
      <c r="BD140">
        <v>2994</v>
      </c>
      <c r="BE140" t="s">
        <v>327</v>
      </c>
      <c r="BF140" t="s">
        <v>327</v>
      </c>
      <c r="BG140" t="s">
        <v>327</v>
      </c>
    </row>
    <row r="141" spans="1:59" x14ac:dyDescent="0.25">
      <c r="A141">
        <v>441419</v>
      </c>
      <c r="B141">
        <v>18099520</v>
      </c>
      <c r="C141">
        <v>2021</v>
      </c>
      <c r="D141" s="80">
        <v>44199</v>
      </c>
      <c r="E141">
        <v>18</v>
      </c>
      <c r="F141" t="s">
        <v>191</v>
      </c>
      <c r="G141" t="s">
        <v>161</v>
      </c>
      <c r="H141" t="s">
        <v>323</v>
      </c>
      <c r="I141" t="s">
        <v>179</v>
      </c>
      <c r="J141">
        <v>29.7651048</v>
      </c>
      <c r="K141">
        <v>-95.398343080000004</v>
      </c>
      <c r="L141" t="s">
        <v>174</v>
      </c>
      <c r="M141" t="s">
        <v>192</v>
      </c>
      <c r="N141" t="s">
        <v>189</v>
      </c>
      <c r="O141" t="s">
        <v>166</v>
      </c>
      <c r="P141" t="s">
        <v>167</v>
      </c>
      <c r="Q141" t="s">
        <v>87</v>
      </c>
      <c r="R141" t="s">
        <v>366</v>
      </c>
      <c r="S141">
        <v>0</v>
      </c>
      <c r="T141">
        <v>0</v>
      </c>
      <c r="U141">
        <v>0</v>
      </c>
      <c r="V141">
        <v>0</v>
      </c>
      <c r="W141">
        <v>0</v>
      </c>
      <c r="X141">
        <v>5</v>
      </c>
      <c r="Y141">
        <v>0</v>
      </c>
      <c r="Z141">
        <v>0</v>
      </c>
      <c r="AA141">
        <v>0</v>
      </c>
      <c r="AB141">
        <v>0</v>
      </c>
      <c r="AC141">
        <v>0</v>
      </c>
      <c r="AD141">
        <v>5</v>
      </c>
      <c r="AE141">
        <v>0</v>
      </c>
      <c r="AF141">
        <v>0</v>
      </c>
      <c r="AG141">
        <v>0</v>
      </c>
      <c r="AH141">
        <v>0</v>
      </c>
      <c r="AI141">
        <v>0</v>
      </c>
      <c r="AJ141">
        <v>0</v>
      </c>
      <c r="AK141">
        <v>0</v>
      </c>
      <c r="AL141">
        <v>0</v>
      </c>
      <c r="AM141">
        <v>0</v>
      </c>
      <c r="AN141">
        <v>0</v>
      </c>
      <c r="AO141">
        <v>0</v>
      </c>
      <c r="AP141">
        <v>0</v>
      </c>
      <c r="AQ141">
        <v>0</v>
      </c>
      <c r="AR141">
        <v>0</v>
      </c>
      <c r="AS141">
        <v>0</v>
      </c>
      <c r="AT141">
        <v>0</v>
      </c>
      <c r="AU141" t="s">
        <v>51</v>
      </c>
      <c r="AV141" t="s">
        <v>325</v>
      </c>
      <c r="AW141" t="s">
        <v>169</v>
      </c>
      <c r="AX141" t="s">
        <v>326</v>
      </c>
      <c r="AY141">
        <v>77007</v>
      </c>
      <c r="AZ141">
        <v>48201510701</v>
      </c>
      <c r="BA141" t="s">
        <v>170</v>
      </c>
      <c r="BB141" t="s">
        <v>171</v>
      </c>
      <c r="BC141">
        <v>162048</v>
      </c>
      <c r="BD141">
        <v>2994</v>
      </c>
      <c r="BE141" t="s">
        <v>327</v>
      </c>
      <c r="BF141" t="s">
        <v>327</v>
      </c>
      <c r="BG141" t="s">
        <v>327</v>
      </c>
    </row>
    <row r="142" spans="1:59" x14ac:dyDescent="0.25">
      <c r="A142">
        <v>443160</v>
      </c>
      <c r="B142">
        <v>18107183</v>
      </c>
      <c r="C142">
        <v>2021</v>
      </c>
      <c r="D142" s="80">
        <v>44216</v>
      </c>
      <c r="E142">
        <v>17</v>
      </c>
      <c r="F142" t="s">
        <v>198</v>
      </c>
      <c r="G142" t="s">
        <v>161</v>
      </c>
      <c r="H142" t="s">
        <v>323</v>
      </c>
      <c r="I142" t="s">
        <v>173</v>
      </c>
      <c r="J142">
        <v>29.761134800000001</v>
      </c>
      <c r="K142">
        <v>-95.39815308</v>
      </c>
      <c r="L142" t="s">
        <v>174</v>
      </c>
      <c r="M142" t="s">
        <v>164</v>
      </c>
      <c r="N142" t="s">
        <v>199</v>
      </c>
      <c r="O142" t="s">
        <v>166</v>
      </c>
      <c r="P142" t="s">
        <v>125</v>
      </c>
      <c r="Q142" t="s">
        <v>86</v>
      </c>
      <c r="R142" t="s">
        <v>182</v>
      </c>
      <c r="S142">
        <v>0</v>
      </c>
      <c r="T142">
        <v>0</v>
      </c>
      <c r="U142">
        <v>0</v>
      </c>
      <c r="V142">
        <v>1</v>
      </c>
      <c r="W142">
        <v>1</v>
      </c>
      <c r="X142">
        <v>0</v>
      </c>
      <c r="Y142">
        <v>1</v>
      </c>
      <c r="Z142">
        <v>0</v>
      </c>
      <c r="AA142">
        <v>0</v>
      </c>
      <c r="AB142">
        <v>0</v>
      </c>
      <c r="AC142">
        <v>1</v>
      </c>
      <c r="AD142">
        <v>0</v>
      </c>
      <c r="AE142">
        <v>1</v>
      </c>
      <c r="AF142">
        <v>1</v>
      </c>
      <c r="AG142">
        <v>0</v>
      </c>
      <c r="AH142">
        <v>0</v>
      </c>
      <c r="AI142">
        <v>0</v>
      </c>
      <c r="AJ142">
        <v>0</v>
      </c>
      <c r="AK142">
        <v>0</v>
      </c>
      <c r="AL142">
        <v>0</v>
      </c>
      <c r="AM142">
        <v>0</v>
      </c>
      <c r="AN142">
        <v>0</v>
      </c>
      <c r="AO142">
        <v>0</v>
      </c>
      <c r="AP142">
        <v>0</v>
      </c>
      <c r="AQ142">
        <v>0</v>
      </c>
      <c r="AR142">
        <v>0</v>
      </c>
      <c r="AS142">
        <v>0</v>
      </c>
      <c r="AT142">
        <v>0</v>
      </c>
      <c r="AU142" t="s">
        <v>51</v>
      </c>
      <c r="AV142" t="s">
        <v>325</v>
      </c>
      <c r="AW142" t="s">
        <v>169</v>
      </c>
      <c r="AX142" t="s">
        <v>326</v>
      </c>
      <c r="AY142">
        <v>77019</v>
      </c>
      <c r="AZ142">
        <v>48201410201</v>
      </c>
      <c r="BA142" t="s">
        <v>170</v>
      </c>
      <c r="BB142" t="s">
        <v>171</v>
      </c>
      <c r="BC142">
        <v>161828</v>
      </c>
      <c r="BD142">
        <v>2994</v>
      </c>
      <c r="BE142" t="s">
        <v>327</v>
      </c>
      <c r="BF142" t="s">
        <v>327</v>
      </c>
      <c r="BG142" t="s">
        <v>327</v>
      </c>
    </row>
    <row r="143" spans="1:59" x14ac:dyDescent="0.25">
      <c r="A143">
        <v>448257</v>
      </c>
      <c r="B143">
        <v>18130620</v>
      </c>
      <c r="C143">
        <v>2021</v>
      </c>
      <c r="D143" s="80">
        <v>44256</v>
      </c>
      <c r="E143">
        <v>19</v>
      </c>
      <c r="F143" t="s">
        <v>183</v>
      </c>
      <c r="G143" t="s">
        <v>161</v>
      </c>
      <c r="H143" t="s">
        <v>323</v>
      </c>
      <c r="I143" t="s">
        <v>179</v>
      </c>
      <c r="J143">
        <v>29.759534800000001</v>
      </c>
      <c r="K143">
        <v>-95.39815308</v>
      </c>
      <c r="L143" t="s">
        <v>202</v>
      </c>
      <c r="M143" t="s">
        <v>192</v>
      </c>
      <c r="N143" t="s">
        <v>165</v>
      </c>
      <c r="O143" t="s">
        <v>200</v>
      </c>
      <c r="P143" t="s">
        <v>167</v>
      </c>
      <c r="Q143" t="s">
        <v>90</v>
      </c>
      <c r="R143" t="s">
        <v>197</v>
      </c>
      <c r="S143">
        <v>0</v>
      </c>
      <c r="T143">
        <v>0</v>
      </c>
      <c r="U143">
        <v>0</v>
      </c>
      <c r="V143">
        <v>0</v>
      </c>
      <c r="W143">
        <v>0</v>
      </c>
      <c r="X143">
        <v>1</v>
      </c>
      <c r="Y143">
        <v>0</v>
      </c>
      <c r="Z143">
        <v>0</v>
      </c>
      <c r="AA143">
        <v>0</v>
      </c>
      <c r="AB143">
        <v>0</v>
      </c>
      <c r="AC143">
        <v>0</v>
      </c>
      <c r="AD143">
        <v>1</v>
      </c>
      <c r="AE143">
        <v>0</v>
      </c>
      <c r="AF143">
        <v>0</v>
      </c>
      <c r="AG143">
        <v>0</v>
      </c>
      <c r="AH143">
        <v>0</v>
      </c>
      <c r="AI143">
        <v>0</v>
      </c>
      <c r="AJ143">
        <v>0</v>
      </c>
      <c r="AK143">
        <v>0</v>
      </c>
      <c r="AL143">
        <v>0</v>
      </c>
      <c r="AM143">
        <v>0</v>
      </c>
      <c r="AN143">
        <v>0</v>
      </c>
      <c r="AO143">
        <v>0</v>
      </c>
      <c r="AP143">
        <v>0</v>
      </c>
      <c r="AQ143">
        <v>0</v>
      </c>
      <c r="AR143">
        <v>0</v>
      </c>
      <c r="AS143">
        <v>0</v>
      </c>
      <c r="AT143">
        <v>0</v>
      </c>
      <c r="AU143" t="s">
        <v>51</v>
      </c>
      <c r="AV143" t="s">
        <v>325</v>
      </c>
      <c r="AW143" t="s">
        <v>169</v>
      </c>
      <c r="AX143" t="s">
        <v>326</v>
      </c>
      <c r="AY143">
        <v>77019</v>
      </c>
      <c r="AZ143">
        <v>48201410201</v>
      </c>
      <c r="BA143" t="s">
        <v>170</v>
      </c>
      <c r="BB143" t="s">
        <v>171</v>
      </c>
      <c r="BC143">
        <v>161828</v>
      </c>
      <c r="BD143">
        <v>2994</v>
      </c>
      <c r="BE143" t="s">
        <v>327</v>
      </c>
      <c r="BF143" t="s">
        <v>327</v>
      </c>
      <c r="BG143" t="s">
        <v>327</v>
      </c>
    </row>
    <row r="144" spans="1:59" x14ac:dyDescent="0.25">
      <c r="A144">
        <v>452904</v>
      </c>
      <c r="B144">
        <v>18148256</v>
      </c>
      <c r="C144">
        <v>2021</v>
      </c>
      <c r="D144" s="80">
        <v>44266</v>
      </c>
      <c r="E144">
        <v>7</v>
      </c>
      <c r="F144" t="s">
        <v>160</v>
      </c>
      <c r="G144" t="s">
        <v>161</v>
      </c>
      <c r="H144" t="s">
        <v>334</v>
      </c>
      <c r="I144" t="s">
        <v>162</v>
      </c>
      <c r="J144">
        <v>29.7680048</v>
      </c>
      <c r="K144">
        <v>-95.397173080000002</v>
      </c>
      <c r="L144" t="s">
        <v>174</v>
      </c>
      <c r="M144" t="s">
        <v>164</v>
      </c>
      <c r="N144" t="s">
        <v>185</v>
      </c>
      <c r="O144" t="s">
        <v>166</v>
      </c>
      <c r="P144" t="s">
        <v>175</v>
      </c>
      <c r="Q144" t="s">
        <v>87</v>
      </c>
      <c r="R144" t="s">
        <v>186</v>
      </c>
      <c r="S144">
        <v>0</v>
      </c>
      <c r="T144">
        <v>0</v>
      </c>
      <c r="U144">
        <v>2</v>
      </c>
      <c r="V144">
        <v>0</v>
      </c>
      <c r="W144">
        <v>2</v>
      </c>
      <c r="X144">
        <v>0</v>
      </c>
      <c r="Y144">
        <v>0</v>
      </c>
      <c r="Z144">
        <v>0</v>
      </c>
      <c r="AA144">
        <v>0</v>
      </c>
      <c r="AB144">
        <v>2</v>
      </c>
      <c r="AC144">
        <v>0</v>
      </c>
      <c r="AD144">
        <v>0</v>
      </c>
      <c r="AE144">
        <v>2</v>
      </c>
      <c r="AF144">
        <v>0</v>
      </c>
      <c r="AG144">
        <v>0</v>
      </c>
      <c r="AH144">
        <v>0</v>
      </c>
      <c r="AI144">
        <v>0</v>
      </c>
      <c r="AJ144">
        <v>0</v>
      </c>
      <c r="AK144">
        <v>0</v>
      </c>
      <c r="AL144">
        <v>0</v>
      </c>
      <c r="AM144">
        <v>0</v>
      </c>
      <c r="AN144">
        <v>0</v>
      </c>
      <c r="AO144">
        <v>0</v>
      </c>
      <c r="AP144">
        <v>0</v>
      </c>
      <c r="AQ144">
        <v>0</v>
      </c>
      <c r="AR144">
        <v>0</v>
      </c>
      <c r="AS144">
        <v>0</v>
      </c>
      <c r="AT144">
        <v>0</v>
      </c>
      <c r="AU144" t="s">
        <v>51</v>
      </c>
      <c r="AV144" t="s">
        <v>325</v>
      </c>
      <c r="AW144" t="s">
        <v>169</v>
      </c>
      <c r="AX144" t="s">
        <v>332</v>
      </c>
      <c r="AY144">
        <v>77007</v>
      </c>
      <c r="AZ144">
        <v>48201510702</v>
      </c>
      <c r="BA144" t="s">
        <v>170</v>
      </c>
      <c r="BB144" t="s">
        <v>171</v>
      </c>
      <c r="BC144">
        <v>162048</v>
      </c>
      <c r="BD144">
        <v>2994</v>
      </c>
      <c r="BE144" t="s">
        <v>327</v>
      </c>
      <c r="BF144" t="s">
        <v>327</v>
      </c>
      <c r="BG144" t="s">
        <v>327</v>
      </c>
    </row>
    <row r="145" spans="1:59" x14ac:dyDescent="0.25">
      <c r="A145">
        <v>457551</v>
      </c>
      <c r="B145">
        <v>18167569</v>
      </c>
      <c r="C145">
        <v>2021</v>
      </c>
      <c r="D145" s="80">
        <v>44279</v>
      </c>
      <c r="E145">
        <v>23</v>
      </c>
      <c r="F145" t="s">
        <v>198</v>
      </c>
      <c r="G145" t="s">
        <v>161</v>
      </c>
      <c r="H145" t="s">
        <v>323</v>
      </c>
      <c r="I145" t="s">
        <v>173</v>
      </c>
      <c r="J145">
        <v>29.759521100000001</v>
      </c>
      <c r="K145">
        <v>-95.398152859999996</v>
      </c>
      <c r="L145" t="s">
        <v>174</v>
      </c>
      <c r="M145" t="s">
        <v>192</v>
      </c>
      <c r="N145" t="s">
        <v>189</v>
      </c>
      <c r="O145" t="s">
        <v>166</v>
      </c>
      <c r="P145" t="s">
        <v>167</v>
      </c>
      <c r="Q145" t="s">
        <v>90</v>
      </c>
      <c r="R145" t="s">
        <v>182</v>
      </c>
      <c r="S145">
        <v>0</v>
      </c>
      <c r="T145">
        <v>0</v>
      </c>
      <c r="U145">
        <v>0</v>
      </c>
      <c r="V145">
        <v>0</v>
      </c>
      <c r="W145">
        <v>0</v>
      </c>
      <c r="X145">
        <v>1</v>
      </c>
      <c r="Y145">
        <v>1</v>
      </c>
      <c r="Z145">
        <v>0</v>
      </c>
      <c r="AA145">
        <v>0</v>
      </c>
      <c r="AB145">
        <v>0</v>
      </c>
      <c r="AC145">
        <v>0</v>
      </c>
      <c r="AD145">
        <v>1</v>
      </c>
      <c r="AE145">
        <v>0</v>
      </c>
      <c r="AF145">
        <v>1</v>
      </c>
      <c r="AG145">
        <v>0</v>
      </c>
      <c r="AH145">
        <v>0</v>
      </c>
      <c r="AI145">
        <v>0</v>
      </c>
      <c r="AJ145">
        <v>0</v>
      </c>
      <c r="AK145">
        <v>0</v>
      </c>
      <c r="AL145">
        <v>0</v>
      </c>
      <c r="AM145">
        <v>0</v>
      </c>
      <c r="AN145">
        <v>0</v>
      </c>
      <c r="AO145">
        <v>0</v>
      </c>
      <c r="AP145">
        <v>0</v>
      </c>
      <c r="AQ145">
        <v>0</v>
      </c>
      <c r="AR145">
        <v>0</v>
      </c>
      <c r="AS145">
        <v>0</v>
      </c>
      <c r="AT145">
        <v>0</v>
      </c>
      <c r="AU145" t="s">
        <v>51</v>
      </c>
      <c r="AV145" t="s">
        <v>325</v>
      </c>
      <c r="AW145" t="s">
        <v>169</v>
      </c>
      <c r="AX145" t="s">
        <v>326</v>
      </c>
      <c r="AY145">
        <v>77019</v>
      </c>
      <c r="AZ145">
        <v>48201410201</v>
      </c>
      <c r="BA145" t="s">
        <v>170</v>
      </c>
      <c r="BB145" t="s">
        <v>171</v>
      </c>
      <c r="BC145">
        <v>161828</v>
      </c>
      <c r="BD145">
        <v>2994</v>
      </c>
      <c r="BE145" t="s">
        <v>327</v>
      </c>
      <c r="BF145" t="s">
        <v>327</v>
      </c>
      <c r="BG145" t="s">
        <v>327</v>
      </c>
    </row>
    <row r="146" spans="1:59" x14ac:dyDescent="0.25">
      <c r="A146">
        <v>460391</v>
      </c>
      <c r="B146">
        <v>18179569</v>
      </c>
      <c r="C146">
        <v>2021</v>
      </c>
      <c r="D146" s="80">
        <v>44282</v>
      </c>
      <c r="E146">
        <v>3</v>
      </c>
      <c r="F146" t="s">
        <v>178</v>
      </c>
      <c r="G146" t="s">
        <v>161</v>
      </c>
      <c r="H146" t="s">
        <v>331</v>
      </c>
      <c r="I146" t="s">
        <v>184</v>
      </c>
      <c r="J146">
        <v>29.76953284</v>
      </c>
      <c r="K146">
        <v>-95.397135800000001</v>
      </c>
      <c r="L146" t="s">
        <v>174</v>
      </c>
      <c r="M146" t="s">
        <v>339</v>
      </c>
      <c r="N146" t="s">
        <v>189</v>
      </c>
      <c r="O146" t="s">
        <v>200</v>
      </c>
      <c r="P146" t="s">
        <v>167</v>
      </c>
      <c r="Q146" t="s">
        <v>86</v>
      </c>
      <c r="R146" t="s">
        <v>197</v>
      </c>
      <c r="S146">
        <v>0</v>
      </c>
      <c r="T146">
        <v>0</v>
      </c>
      <c r="U146">
        <v>0</v>
      </c>
      <c r="V146">
        <v>0</v>
      </c>
      <c r="W146">
        <v>0</v>
      </c>
      <c r="X146">
        <v>1</v>
      </c>
      <c r="Y146">
        <v>0</v>
      </c>
      <c r="Z146">
        <v>0</v>
      </c>
      <c r="AA146">
        <v>0</v>
      </c>
      <c r="AB146">
        <v>0</v>
      </c>
      <c r="AC146">
        <v>0</v>
      </c>
      <c r="AD146">
        <v>1</v>
      </c>
      <c r="AE146">
        <v>0</v>
      </c>
      <c r="AF146">
        <v>0</v>
      </c>
      <c r="AG146">
        <v>0</v>
      </c>
      <c r="AH146">
        <v>0</v>
      </c>
      <c r="AI146">
        <v>0</v>
      </c>
      <c r="AJ146">
        <v>0</v>
      </c>
      <c r="AK146">
        <v>0</v>
      </c>
      <c r="AL146">
        <v>0</v>
      </c>
      <c r="AM146">
        <v>0</v>
      </c>
      <c r="AN146">
        <v>0</v>
      </c>
      <c r="AO146">
        <v>0</v>
      </c>
      <c r="AP146">
        <v>0</v>
      </c>
      <c r="AQ146">
        <v>0</v>
      </c>
      <c r="AR146">
        <v>0</v>
      </c>
      <c r="AS146">
        <v>0</v>
      </c>
      <c r="AT146">
        <v>0</v>
      </c>
      <c r="AU146" t="s">
        <v>51</v>
      </c>
      <c r="AV146" t="s">
        <v>325</v>
      </c>
      <c r="AW146" t="s">
        <v>169</v>
      </c>
      <c r="AX146" t="s">
        <v>332</v>
      </c>
      <c r="AY146">
        <v>77007</v>
      </c>
      <c r="AZ146">
        <v>48201510202</v>
      </c>
      <c r="BA146" t="s">
        <v>170</v>
      </c>
      <c r="BB146" t="s">
        <v>171</v>
      </c>
      <c r="BC146">
        <v>162048</v>
      </c>
      <c r="BD146">
        <v>2994</v>
      </c>
      <c r="BE146" t="s">
        <v>327</v>
      </c>
      <c r="BF146" t="s">
        <v>327</v>
      </c>
      <c r="BG146" t="s">
        <v>327</v>
      </c>
    </row>
    <row r="147" spans="1:59" x14ac:dyDescent="0.25">
      <c r="A147">
        <v>460617</v>
      </c>
      <c r="B147">
        <v>18180487</v>
      </c>
      <c r="C147">
        <v>2021</v>
      </c>
      <c r="D147" s="80">
        <v>44287</v>
      </c>
      <c r="E147">
        <v>15</v>
      </c>
      <c r="F147" t="s">
        <v>160</v>
      </c>
      <c r="G147" t="s">
        <v>161</v>
      </c>
      <c r="H147" t="s">
        <v>334</v>
      </c>
      <c r="I147" t="s">
        <v>179</v>
      </c>
      <c r="J147">
        <v>29.7680048</v>
      </c>
      <c r="K147">
        <v>-95.397173080000002</v>
      </c>
      <c r="L147" t="s">
        <v>174</v>
      </c>
      <c r="M147" t="s">
        <v>164</v>
      </c>
      <c r="N147" t="s">
        <v>189</v>
      </c>
      <c r="O147" t="s">
        <v>166</v>
      </c>
      <c r="P147" t="s">
        <v>125</v>
      </c>
      <c r="Q147" t="s">
        <v>90</v>
      </c>
      <c r="R147" t="s">
        <v>336</v>
      </c>
      <c r="S147">
        <v>0</v>
      </c>
      <c r="T147">
        <v>0</v>
      </c>
      <c r="U147">
        <v>0</v>
      </c>
      <c r="V147">
        <v>1</v>
      </c>
      <c r="W147">
        <v>1</v>
      </c>
      <c r="X147">
        <v>3</v>
      </c>
      <c r="Y147">
        <v>0</v>
      </c>
      <c r="Z147">
        <v>0</v>
      </c>
      <c r="AA147">
        <v>0</v>
      </c>
      <c r="AB147">
        <v>0</v>
      </c>
      <c r="AC147">
        <v>1</v>
      </c>
      <c r="AD147">
        <v>3</v>
      </c>
      <c r="AE147">
        <v>1</v>
      </c>
      <c r="AF147">
        <v>0</v>
      </c>
      <c r="AG147">
        <v>0</v>
      </c>
      <c r="AH147">
        <v>0</v>
      </c>
      <c r="AI147">
        <v>0</v>
      </c>
      <c r="AJ147">
        <v>0</v>
      </c>
      <c r="AK147">
        <v>0</v>
      </c>
      <c r="AL147">
        <v>0</v>
      </c>
      <c r="AM147">
        <v>0</v>
      </c>
      <c r="AN147">
        <v>0</v>
      </c>
      <c r="AO147">
        <v>0</v>
      </c>
      <c r="AP147">
        <v>0</v>
      </c>
      <c r="AQ147">
        <v>0</v>
      </c>
      <c r="AR147">
        <v>0</v>
      </c>
      <c r="AS147">
        <v>0</v>
      </c>
      <c r="AT147">
        <v>0</v>
      </c>
      <c r="AU147" t="s">
        <v>51</v>
      </c>
      <c r="AV147" t="s">
        <v>325</v>
      </c>
      <c r="AW147" t="s">
        <v>169</v>
      </c>
      <c r="AX147" t="s">
        <v>332</v>
      </c>
      <c r="AY147">
        <v>77007</v>
      </c>
      <c r="AZ147">
        <v>48201510702</v>
      </c>
      <c r="BA147" t="s">
        <v>170</v>
      </c>
      <c r="BB147" t="s">
        <v>171</v>
      </c>
      <c r="BC147">
        <v>162048</v>
      </c>
      <c r="BD147">
        <v>2994</v>
      </c>
      <c r="BE147" t="s">
        <v>327</v>
      </c>
      <c r="BF147" t="s">
        <v>327</v>
      </c>
      <c r="BG147" t="s">
        <v>327</v>
      </c>
    </row>
    <row r="148" spans="1:59" x14ac:dyDescent="0.25">
      <c r="A148">
        <v>463283</v>
      </c>
      <c r="B148">
        <v>18191251</v>
      </c>
      <c r="C148">
        <v>2021</v>
      </c>
      <c r="D148" s="80">
        <v>44282</v>
      </c>
      <c r="E148">
        <v>23</v>
      </c>
      <c r="F148" t="s">
        <v>178</v>
      </c>
      <c r="G148" t="s">
        <v>161</v>
      </c>
      <c r="H148" t="s">
        <v>341</v>
      </c>
      <c r="I148" t="s">
        <v>162</v>
      </c>
      <c r="J148">
        <v>29.76391709</v>
      </c>
      <c r="K148">
        <v>-95.398874489999997</v>
      </c>
      <c r="L148" t="s">
        <v>163</v>
      </c>
      <c r="M148" t="s">
        <v>192</v>
      </c>
      <c r="N148" t="s">
        <v>189</v>
      </c>
      <c r="O148" t="s">
        <v>200</v>
      </c>
      <c r="P148" t="s">
        <v>167</v>
      </c>
      <c r="Q148" t="s">
        <v>86</v>
      </c>
      <c r="R148" t="s">
        <v>367</v>
      </c>
      <c r="S148">
        <v>0</v>
      </c>
      <c r="T148">
        <v>0</v>
      </c>
      <c r="U148">
        <v>0</v>
      </c>
      <c r="V148">
        <v>0</v>
      </c>
      <c r="W148">
        <v>0</v>
      </c>
      <c r="X148">
        <v>1</v>
      </c>
      <c r="Y148">
        <v>0</v>
      </c>
      <c r="Z148">
        <v>0</v>
      </c>
      <c r="AA148">
        <v>0</v>
      </c>
      <c r="AB148">
        <v>0</v>
      </c>
      <c r="AC148">
        <v>0</v>
      </c>
      <c r="AD148">
        <v>1</v>
      </c>
      <c r="AE148">
        <v>0</v>
      </c>
      <c r="AF148">
        <v>0</v>
      </c>
      <c r="AG148">
        <v>0</v>
      </c>
      <c r="AH148">
        <v>0</v>
      </c>
      <c r="AI148">
        <v>0</v>
      </c>
      <c r="AJ148">
        <v>0</v>
      </c>
      <c r="AK148">
        <v>0</v>
      </c>
      <c r="AL148">
        <v>0</v>
      </c>
      <c r="AM148">
        <v>0</v>
      </c>
      <c r="AN148">
        <v>0</v>
      </c>
      <c r="AO148">
        <v>0</v>
      </c>
      <c r="AP148">
        <v>0</v>
      </c>
      <c r="AQ148">
        <v>0</v>
      </c>
      <c r="AR148">
        <v>0</v>
      </c>
      <c r="AS148">
        <v>0</v>
      </c>
      <c r="AT148">
        <v>0</v>
      </c>
      <c r="AU148" t="s">
        <v>51</v>
      </c>
      <c r="AV148" t="s">
        <v>325</v>
      </c>
      <c r="AW148" t="s">
        <v>169</v>
      </c>
      <c r="AX148" t="s">
        <v>332</v>
      </c>
      <c r="AY148">
        <v>77007</v>
      </c>
      <c r="AZ148">
        <v>48201510202</v>
      </c>
      <c r="BA148" t="s">
        <v>170</v>
      </c>
      <c r="BB148" t="s">
        <v>171</v>
      </c>
      <c r="BC148">
        <v>56668</v>
      </c>
      <c r="BD148">
        <v>2994</v>
      </c>
      <c r="BE148" t="s">
        <v>327</v>
      </c>
      <c r="BF148" t="s">
        <v>327</v>
      </c>
      <c r="BG148" t="s">
        <v>327</v>
      </c>
    </row>
    <row r="149" spans="1:59" x14ac:dyDescent="0.25">
      <c r="A149">
        <v>463674</v>
      </c>
      <c r="B149">
        <v>18193091</v>
      </c>
      <c r="C149">
        <v>2021</v>
      </c>
      <c r="D149" s="80">
        <v>44260</v>
      </c>
      <c r="E149">
        <v>15</v>
      </c>
      <c r="F149" t="s">
        <v>172</v>
      </c>
      <c r="G149" t="s">
        <v>161</v>
      </c>
      <c r="H149" t="s">
        <v>331</v>
      </c>
      <c r="I149" t="s">
        <v>188</v>
      </c>
      <c r="J149">
        <v>29.769544799999998</v>
      </c>
      <c r="K149">
        <v>-95.397293079999997</v>
      </c>
      <c r="L149" t="s">
        <v>174</v>
      </c>
      <c r="M149" t="s">
        <v>164</v>
      </c>
      <c r="N149" t="s">
        <v>189</v>
      </c>
      <c r="O149" t="s">
        <v>166</v>
      </c>
      <c r="P149" t="s">
        <v>125</v>
      </c>
      <c r="Q149" t="s">
        <v>87</v>
      </c>
      <c r="R149" t="s">
        <v>194</v>
      </c>
      <c r="S149">
        <v>0</v>
      </c>
      <c r="T149">
        <v>0</v>
      </c>
      <c r="U149">
        <v>0</v>
      </c>
      <c r="V149">
        <v>1</v>
      </c>
      <c r="W149">
        <v>1</v>
      </c>
      <c r="X149">
        <v>0</v>
      </c>
      <c r="Y149">
        <v>1</v>
      </c>
      <c r="Z149">
        <v>0</v>
      </c>
      <c r="AA149">
        <v>0</v>
      </c>
      <c r="AB149">
        <v>0</v>
      </c>
      <c r="AC149">
        <v>1</v>
      </c>
      <c r="AD149">
        <v>0</v>
      </c>
      <c r="AE149">
        <v>1</v>
      </c>
      <c r="AF149">
        <v>1</v>
      </c>
      <c r="AG149">
        <v>0</v>
      </c>
      <c r="AH149">
        <v>0</v>
      </c>
      <c r="AI149">
        <v>0</v>
      </c>
      <c r="AJ149">
        <v>0</v>
      </c>
      <c r="AK149">
        <v>0</v>
      </c>
      <c r="AL149">
        <v>0</v>
      </c>
      <c r="AM149">
        <v>0</v>
      </c>
      <c r="AN149">
        <v>0</v>
      </c>
      <c r="AO149">
        <v>0</v>
      </c>
      <c r="AP149">
        <v>0</v>
      </c>
      <c r="AQ149">
        <v>0</v>
      </c>
      <c r="AR149">
        <v>0</v>
      </c>
      <c r="AS149">
        <v>0</v>
      </c>
      <c r="AT149">
        <v>0</v>
      </c>
      <c r="AU149" t="s">
        <v>51</v>
      </c>
      <c r="AV149" t="s">
        <v>325</v>
      </c>
      <c r="AW149" t="s">
        <v>169</v>
      </c>
      <c r="AX149" t="s">
        <v>332</v>
      </c>
      <c r="AY149">
        <v>77007</v>
      </c>
      <c r="AZ149">
        <v>48201510702</v>
      </c>
      <c r="BA149" t="s">
        <v>170</v>
      </c>
      <c r="BB149" t="s">
        <v>171</v>
      </c>
      <c r="BC149">
        <v>162048</v>
      </c>
      <c r="BD149">
        <v>2994</v>
      </c>
      <c r="BE149" t="s">
        <v>327</v>
      </c>
      <c r="BF149" t="s">
        <v>327</v>
      </c>
      <c r="BG149" t="s">
        <v>327</v>
      </c>
    </row>
    <row r="150" spans="1:59" x14ac:dyDescent="0.25">
      <c r="A150">
        <v>469168</v>
      </c>
      <c r="B150">
        <v>18214263</v>
      </c>
      <c r="C150">
        <v>2021</v>
      </c>
      <c r="D150" s="80">
        <v>44301</v>
      </c>
      <c r="E150">
        <v>16</v>
      </c>
      <c r="F150" t="s">
        <v>160</v>
      </c>
      <c r="G150" t="s">
        <v>161</v>
      </c>
      <c r="H150" t="s">
        <v>323</v>
      </c>
      <c r="I150" t="s">
        <v>173</v>
      </c>
      <c r="J150">
        <v>29.759534800000001</v>
      </c>
      <c r="K150">
        <v>-95.39815308</v>
      </c>
      <c r="L150" t="s">
        <v>163</v>
      </c>
      <c r="M150" t="s">
        <v>164</v>
      </c>
      <c r="N150" t="s">
        <v>165</v>
      </c>
      <c r="O150" t="s">
        <v>166</v>
      </c>
      <c r="P150" t="s">
        <v>125</v>
      </c>
      <c r="Q150" t="s">
        <v>87</v>
      </c>
      <c r="R150" t="s">
        <v>168</v>
      </c>
      <c r="S150">
        <v>0</v>
      </c>
      <c r="T150">
        <v>0</v>
      </c>
      <c r="U150">
        <v>0</v>
      </c>
      <c r="V150">
        <v>1</v>
      </c>
      <c r="W150">
        <v>1</v>
      </c>
      <c r="X150">
        <v>2</v>
      </c>
      <c r="Y150">
        <v>0</v>
      </c>
      <c r="Z150">
        <v>0</v>
      </c>
      <c r="AA150">
        <v>0</v>
      </c>
      <c r="AB150">
        <v>0</v>
      </c>
      <c r="AC150">
        <v>1</v>
      </c>
      <c r="AD150">
        <v>2</v>
      </c>
      <c r="AE150">
        <v>1</v>
      </c>
      <c r="AF150">
        <v>0</v>
      </c>
      <c r="AG150">
        <v>0</v>
      </c>
      <c r="AH150">
        <v>0</v>
      </c>
      <c r="AI150">
        <v>0</v>
      </c>
      <c r="AJ150">
        <v>0</v>
      </c>
      <c r="AK150">
        <v>0</v>
      </c>
      <c r="AL150">
        <v>0</v>
      </c>
      <c r="AM150">
        <v>0</v>
      </c>
      <c r="AN150">
        <v>0</v>
      </c>
      <c r="AO150">
        <v>0</v>
      </c>
      <c r="AP150">
        <v>0</v>
      </c>
      <c r="AQ150">
        <v>0</v>
      </c>
      <c r="AR150">
        <v>0</v>
      </c>
      <c r="AS150">
        <v>0</v>
      </c>
      <c r="AT150">
        <v>0</v>
      </c>
      <c r="AU150" t="s">
        <v>51</v>
      </c>
      <c r="AV150" t="s">
        <v>325</v>
      </c>
      <c r="AW150" t="s">
        <v>169</v>
      </c>
      <c r="AX150" t="s">
        <v>326</v>
      </c>
      <c r="AY150">
        <v>77019</v>
      </c>
      <c r="AZ150">
        <v>48201410201</v>
      </c>
      <c r="BA150" t="s">
        <v>170</v>
      </c>
      <c r="BB150" t="s">
        <v>171</v>
      </c>
      <c r="BC150">
        <v>161828</v>
      </c>
      <c r="BD150">
        <v>2994</v>
      </c>
      <c r="BE150" t="s">
        <v>327</v>
      </c>
      <c r="BF150" t="s">
        <v>327</v>
      </c>
      <c r="BG150" t="s">
        <v>327</v>
      </c>
    </row>
    <row r="151" spans="1:59" x14ac:dyDescent="0.25">
      <c r="A151">
        <v>473280</v>
      </c>
      <c r="B151">
        <v>18230624</v>
      </c>
      <c r="C151">
        <v>2021</v>
      </c>
      <c r="D151" s="80">
        <v>44314</v>
      </c>
      <c r="E151">
        <v>17</v>
      </c>
      <c r="F151" t="s">
        <v>198</v>
      </c>
      <c r="G151" t="s">
        <v>161</v>
      </c>
      <c r="H151" t="s">
        <v>341</v>
      </c>
      <c r="I151" t="s">
        <v>342</v>
      </c>
      <c r="J151">
        <v>29.76382177</v>
      </c>
      <c r="K151">
        <v>-95.399145950000005</v>
      </c>
      <c r="L151" t="s">
        <v>163</v>
      </c>
      <c r="M151" t="s">
        <v>164</v>
      </c>
      <c r="N151" t="s">
        <v>343</v>
      </c>
      <c r="O151" t="s">
        <v>166</v>
      </c>
      <c r="P151" t="s">
        <v>167</v>
      </c>
      <c r="Q151" t="s">
        <v>90</v>
      </c>
      <c r="R151" t="s">
        <v>182</v>
      </c>
      <c r="S151">
        <v>0</v>
      </c>
      <c r="T151">
        <v>0</v>
      </c>
      <c r="U151">
        <v>0</v>
      </c>
      <c r="V151">
        <v>0</v>
      </c>
      <c r="W151">
        <v>0</v>
      </c>
      <c r="X151">
        <v>3</v>
      </c>
      <c r="Y151">
        <v>0</v>
      </c>
      <c r="Z151">
        <v>0</v>
      </c>
      <c r="AA151">
        <v>0</v>
      </c>
      <c r="AB151">
        <v>0</v>
      </c>
      <c r="AC151">
        <v>0</v>
      </c>
      <c r="AD151">
        <v>3</v>
      </c>
      <c r="AE151">
        <v>0</v>
      </c>
      <c r="AF151">
        <v>0</v>
      </c>
      <c r="AG151">
        <v>0</v>
      </c>
      <c r="AH151">
        <v>0</v>
      </c>
      <c r="AI151">
        <v>0</v>
      </c>
      <c r="AJ151">
        <v>0</v>
      </c>
      <c r="AK151">
        <v>0</v>
      </c>
      <c r="AL151">
        <v>0</v>
      </c>
      <c r="AM151">
        <v>0</v>
      </c>
      <c r="AN151">
        <v>0</v>
      </c>
      <c r="AO151">
        <v>0</v>
      </c>
      <c r="AP151">
        <v>0</v>
      </c>
      <c r="AQ151">
        <v>0</v>
      </c>
      <c r="AR151">
        <v>0</v>
      </c>
      <c r="AS151">
        <v>0</v>
      </c>
      <c r="AT151">
        <v>0</v>
      </c>
      <c r="AU151" t="s">
        <v>51</v>
      </c>
      <c r="AV151" t="s">
        <v>325</v>
      </c>
      <c r="AW151" t="s">
        <v>169</v>
      </c>
      <c r="AX151" t="s">
        <v>326</v>
      </c>
      <c r="AY151">
        <v>77007</v>
      </c>
      <c r="AZ151">
        <v>48201510701</v>
      </c>
      <c r="BA151" t="s">
        <v>170</v>
      </c>
      <c r="BB151" t="s">
        <v>171</v>
      </c>
      <c r="BC151">
        <v>56668</v>
      </c>
      <c r="BD151">
        <v>2994</v>
      </c>
      <c r="BE151" t="s">
        <v>327</v>
      </c>
      <c r="BF151" t="s">
        <v>327</v>
      </c>
      <c r="BG151" t="s">
        <v>327</v>
      </c>
    </row>
    <row r="152" spans="1:59" x14ac:dyDescent="0.25">
      <c r="A152">
        <v>484882</v>
      </c>
      <c r="B152">
        <v>18276343</v>
      </c>
      <c r="C152">
        <v>2021</v>
      </c>
      <c r="D152" s="80">
        <v>44339</v>
      </c>
      <c r="E152">
        <v>12</v>
      </c>
      <c r="F152" t="s">
        <v>191</v>
      </c>
      <c r="G152" t="s">
        <v>161</v>
      </c>
      <c r="H152" t="s">
        <v>333</v>
      </c>
      <c r="I152" t="s">
        <v>179</v>
      </c>
      <c r="J152">
        <v>29.761132759999999</v>
      </c>
      <c r="K152">
        <v>-95.398160149999995</v>
      </c>
      <c r="L152" t="s">
        <v>202</v>
      </c>
      <c r="M152" t="s">
        <v>164</v>
      </c>
      <c r="N152" t="s">
        <v>368</v>
      </c>
      <c r="O152" t="s">
        <v>166</v>
      </c>
      <c r="P152" t="s">
        <v>167</v>
      </c>
      <c r="Q152" t="s">
        <v>87</v>
      </c>
      <c r="R152" t="s">
        <v>168</v>
      </c>
      <c r="S152">
        <v>0</v>
      </c>
      <c r="T152">
        <v>0</v>
      </c>
      <c r="U152">
        <v>0</v>
      </c>
      <c r="V152">
        <v>0</v>
      </c>
      <c r="W152">
        <v>0</v>
      </c>
      <c r="X152">
        <v>3</v>
      </c>
      <c r="Y152">
        <v>0</v>
      </c>
      <c r="Z152">
        <v>0</v>
      </c>
      <c r="AA152">
        <v>0</v>
      </c>
      <c r="AB152">
        <v>0</v>
      </c>
      <c r="AC152">
        <v>0</v>
      </c>
      <c r="AD152">
        <v>3</v>
      </c>
      <c r="AE152">
        <v>0</v>
      </c>
      <c r="AF152">
        <v>0</v>
      </c>
      <c r="AG152">
        <v>0</v>
      </c>
      <c r="AH152">
        <v>0</v>
      </c>
      <c r="AI152">
        <v>0</v>
      </c>
      <c r="AJ152">
        <v>0</v>
      </c>
      <c r="AK152">
        <v>0</v>
      </c>
      <c r="AL152">
        <v>0</v>
      </c>
      <c r="AM152">
        <v>0</v>
      </c>
      <c r="AN152">
        <v>0</v>
      </c>
      <c r="AO152">
        <v>0</v>
      </c>
      <c r="AP152">
        <v>0</v>
      </c>
      <c r="AQ152">
        <v>0</v>
      </c>
      <c r="AR152">
        <v>0</v>
      </c>
      <c r="AS152">
        <v>0</v>
      </c>
      <c r="AT152">
        <v>0</v>
      </c>
      <c r="AU152" t="s">
        <v>51</v>
      </c>
      <c r="AV152" t="s">
        <v>325</v>
      </c>
      <c r="AW152" t="s">
        <v>169</v>
      </c>
      <c r="AX152" t="s">
        <v>326</v>
      </c>
      <c r="AY152">
        <v>77019</v>
      </c>
      <c r="AZ152">
        <v>48201410201</v>
      </c>
      <c r="BA152" t="s">
        <v>170</v>
      </c>
      <c r="BB152" t="s">
        <v>171</v>
      </c>
      <c r="BC152">
        <v>161828</v>
      </c>
      <c r="BD152">
        <v>2994</v>
      </c>
      <c r="BE152" t="s">
        <v>327</v>
      </c>
      <c r="BF152" t="s">
        <v>327</v>
      </c>
      <c r="BG152" t="s">
        <v>327</v>
      </c>
    </row>
    <row r="153" spans="1:59" x14ac:dyDescent="0.25">
      <c r="A153">
        <v>490133</v>
      </c>
      <c r="B153">
        <v>18297005</v>
      </c>
      <c r="C153">
        <v>2021</v>
      </c>
      <c r="D153" s="80">
        <v>44351</v>
      </c>
      <c r="E153">
        <v>17</v>
      </c>
      <c r="F153" t="s">
        <v>172</v>
      </c>
      <c r="G153" t="s">
        <v>161</v>
      </c>
      <c r="H153" t="s">
        <v>328</v>
      </c>
      <c r="I153" t="s">
        <v>188</v>
      </c>
      <c r="J153">
        <v>29.7573148</v>
      </c>
      <c r="K153">
        <v>-95.398103079999998</v>
      </c>
      <c r="L153" t="s">
        <v>163</v>
      </c>
      <c r="M153" t="s">
        <v>164</v>
      </c>
      <c r="N153" t="s">
        <v>189</v>
      </c>
      <c r="O153" t="s">
        <v>166</v>
      </c>
      <c r="P153" t="s">
        <v>167</v>
      </c>
      <c r="Q153" t="s">
        <v>87</v>
      </c>
      <c r="R153" t="s">
        <v>324</v>
      </c>
      <c r="S153">
        <v>0</v>
      </c>
      <c r="T153">
        <v>0</v>
      </c>
      <c r="U153">
        <v>0</v>
      </c>
      <c r="V153">
        <v>0</v>
      </c>
      <c r="W153">
        <v>0</v>
      </c>
      <c r="X153">
        <v>3</v>
      </c>
      <c r="Y153">
        <v>0</v>
      </c>
      <c r="Z153">
        <v>0</v>
      </c>
      <c r="AA153">
        <v>0</v>
      </c>
      <c r="AB153">
        <v>0</v>
      </c>
      <c r="AC153">
        <v>0</v>
      </c>
      <c r="AD153">
        <v>3</v>
      </c>
      <c r="AE153">
        <v>0</v>
      </c>
      <c r="AF153">
        <v>0</v>
      </c>
      <c r="AG153">
        <v>0</v>
      </c>
      <c r="AH153">
        <v>0</v>
      </c>
      <c r="AI153">
        <v>0</v>
      </c>
      <c r="AJ153">
        <v>0</v>
      </c>
      <c r="AK153">
        <v>0</v>
      </c>
      <c r="AL153">
        <v>0</v>
      </c>
      <c r="AM153">
        <v>0</v>
      </c>
      <c r="AN153">
        <v>0</v>
      </c>
      <c r="AO153">
        <v>0</v>
      </c>
      <c r="AP153">
        <v>0</v>
      </c>
      <c r="AQ153">
        <v>0</v>
      </c>
      <c r="AR153">
        <v>0</v>
      </c>
      <c r="AS153">
        <v>0</v>
      </c>
      <c r="AT153">
        <v>0</v>
      </c>
      <c r="AU153" t="s">
        <v>51</v>
      </c>
      <c r="AV153" t="s">
        <v>325</v>
      </c>
      <c r="AW153" t="s">
        <v>169</v>
      </c>
      <c r="AX153" t="s">
        <v>326</v>
      </c>
      <c r="AY153">
        <v>77019</v>
      </c>
      <c r="AZ153">
        <v>48201410202</v>
      </c>
      <c r="BA153" t="s">
        <v>170</v>
      </c>
      <c r="BB153" t="s">
        <v>171</v>
      </c>
      <c r="BC153">
        <v>161608</v>
      </c>
      <c r="BD153">
        <v>2994</v>
      </c>
      <c r="BE153" t="s">
        <v>327</v>
      </c>
      <c r="BF153" t="s">
        <v>327</v>
      </c>
      <c r="BG153" t="s">
        <v>327</v>
      </c>
    </row>
    <row r="154" spans="1:59" x14ac:dyDescent="0.25">
      <c r="A154">
        <v>497006</v>
      </c>
      <c r="B154">
        <v>18324738</v>
      </c>
      <c r="C154">
        <v>2021</v>
      </c>
      <c r="D154" s="80">
        <v>44363</v>
      </c>
      <c r="E154">
        <v>18</v>
      </c>
      <c r="F154" t="s">
        <v>198</v>
      </c>
      <c r="G154" t="s">
        <v>161</v>
      </c>
      <c r="H154" t="s">
        <v>323</v>
      </c>
      <c r="I154" t="s">
        <v>179</v>
      </c>
      <c r="J154">
        <v>29.759534800000001</v>
      </c>
      <c r="K154">
        <v>-95.39815308</v>
      </c>
      <c r="L154" t="s">
        <v>202</v>
      </c>
      <c r="M154" t="s">
        <v>164</v>
      </c>
      <c r="N154" t="s">
        <v>165</v>
      </c>
      <c r="O154" t="s">
        <v>166</v>
      </c>
      <c r="P154" t="s">
        <v>167</v>
      </c>
      <c r="Q154" t="s">
        <v>90</v>
      </c>
      <c r="R154" t="s">
        <v>182</v>
      </c>
      <c r="S154">
        <v>0</v>
      </c>
      <c r="T154">
        <v>0</v>
      </c>
      <c r="U154">
        <v>0</v>
      </c>
      <c r="V154">
        <v>0</v>
      </c>
      <c r="W154">
        <v>0</v>
      </c>
      <c r="X154">
        <v>3</v>
      </c>
      <c r="Y154">
        <v>0</v>
      </c>
      <c r="Z154">
        <v>0</v>
      </c>
      <c r="AA154">
        <v>0</v>
      </c>
      <c r="AB154">
        <v>0</v>
      </c>
      <c r="AC154">
        <v>0</v>
      </c>
      <c r="AD154">
        <v>3</v>
      </c>
      <c r="AE154">
        <v>0</v>
      </c>
      <c r="AF154">
        <v>0</v>
      </c>
      <c r="AG154">
        <v>0</v>
      </c>
      <c r="AH154">
        <v>0</v>
      </c>
      <c r="AI154">
        <v>0</v>
      </c>
      <c r="AJ154">
        <v>0</v>
      </c>
      <c r="AK154">
        <v>0</v>
      </c>
      <c r="AL154">
        <v>0</v>
      </c>
      <c r="AM154">
        <v>0</v>
      </c>
      <c r="AN154">
        <v>0</v>
      </c>
      <c r="AO154">
        <v>0</v>
      </c>
      <c r="AP154">
        <v>0</v>
      </c>
      <c r="AQ154">
        <v>0</v>
      </c>
      <c r="AR154">
        <v>0</v>
      </c>
      <c r="AS154">
        <v>0</v>
      </c>
      <c r="AT154">
        <v>0</v>
      </c>
      <c r="AU154" t="s">
        <v>51</v>
      </c>
      <c r="AV154" t="s">
        <v>325</v>
      </c>
      <c r="AW154" t="s">
        <v>169</v>
      </c>
      <c r="AX154" t="s">
        <v>326</v>
      </c>
      <c r="AY154">
        <v>77019</v>
      </c>
      <c r="AZ154">
        <v>48201410201</v>
      </c>
      <c r="BA154" t="s">
        <v>170</v>
      </c>
      <c r="BB154" t="s">
        <v>171</v>
      </c>
      <c r="BC154">
        <v>161828</v>
      </c>
      <c r="BD154">
        <v>2994</v>
      </c>
      <c r="BE154" t="s">
        <v>327</v>
      </c>
      <c r="BF154" t="s">
        <v>327</v>
      </c>
      <c r="BG154" t="s">
        <v>327</v>
      </c>
    </row>
    <row r="155" spans="1:59" x14ac:dyDescent="0.25">
      <c r="A155">
        <v>497456</v>
      </c>
      <c r="B155">
        <v>18326537</v>
      </c>
      <c r="C155">
        <v>2021</v>
      </c>
      <c r="D155" s="80">
        <v>44347</v>
      </c>
      <c r="E155">
        <v>22</v>
      </c>
      <c r="F155" t="s">
        <v>183</v>
      </c>
      <c r="G155" t="s">
        <v>161</v>
      </c>
      <c r="H155" t="s">
        <v>334</v>
      </c>
      <c r="I155" t="s">
        <v>184</v>
      </c>
      <c r="J155">
        <v>29.766524799999999</v>
      </c>
      <c r="K155">
        <v>-95.397383079999997</v>
      </c>
      <c r="L155" t="s">
        <v>174</v>
      </c>
      <c r="M155" t="s">
        <v>192</v>
      </c>
      <c r="N155" t="s">
        <v>185</v>
      </c>
      <c r="O155" t="s">
        <v>166</v>
      </c>
      <c r="P155" t="s">
        <v>175</v>
      </c>
      <c r="Q155" t="s">
        <v>87</v>
      </c>
      <c r="R155" t="s">
        <v>186</v>
      </c>
      <c r="S155">
        <v>0</v>
      </c>
      <c r="T155">
        <v>0</v>
      </c>
      <c r="U155">
        <v>2</v>
      </c>
      <c r="V155">
        <v>0</v>
      </c>
      <c r="W155">
        <v>2</v>
      </c>
      <c r="X155">
        <v>1</v>
      </c>
      <c r="Y155">
        <v>0</v>
      </c>
      <c r="Z155">
        <v>0</v>
      </c>
      <c r="AA155">
        <v>0</v>
      </c>
      <c r="AB155">
        <v>2</v>
      </c>
      <c r="AC155">
        <v>0</v>
      </c>
      <c r="AD155">
        <v>1</v>
      </c>
      <c r="AE155">
        <v>2</v>
      </c>
      <c r="AF155">
        <v>0</v>
      </c>
      <c r="AG155">
        <v>0</v>
      </c>
      <c r="AH155">
        <v>0</v>
      </c>
      <c r="AI155">
        <v>0</v>
      </c>
      <c r="AJ155">
        <v>0</v>
      </c>
      <c r="AK155">
        <v>0</v>
      </c>
      <c r="AL155">
        <v>0</v>
      </c>
      <c r="AM155">
        <v>0</v>
      </c>
      <c r="AN155">
        <v>0</v>
      </c>
      <c r="AO155">
        <v>0</v>
      </c>
      <c r="AP155">
        <v>0</v>
      </c>
      <c r="AQ155">
        <v>0</v>
      </c>
      <c r="AR155">
        <v>0</v>
      </c>
      <c r="AS155">
        <v>0</v>
      </c>
      <c r="AT155">
        <v>0</v>
      </c>
      <c r="AU155" t="s">
        <v>51</v>
      </c>
      <c r="AV155" t="s">
        <v>325</v>
      </c>
      <c r="AW155" t="s">
        <v>169</v>
      </c>
      <c r="AX155" t="s">
        <v>332</v>
      </c>
      <c r="AY155">
        <v>77007</v>
      </c>
      <c r="AZ155">
        <v>48201510202</v>
      </c>
      <c r="BA155" t="s">
        <v>170</v>
      </c>
      <c r="BB155" t="s">
        <v>171</v>
      </c>
      <c r="BC155">
        <v>162048</v>
      </c>
      <c r="BD155">
        <v>2994</v>
      </c>
      <c r="BE155" t="s">
        <v>327</v>
      </c>
      <c r="BF155" t="s">
        <v>327</v>
      </c>
      <c r="BG155" t="s">
        <v>327</v>
      </c>
    </row>
    <row r="156" spans="1:59" x14ac:dyDescent="0.25">
      <c r="A156">
        <v>500803</v>
      </c>
      <c r="B156">
        <v>18339756</v>
      </c>
      <c r="C156">
        <v>2021</v>
      </c>
      <c r="D156" s="80">
        <v>44353</v>
      </c>
      <c r="E156">
        <v>9</v>
      </c>
      <c r="F156" t="s">
        <v>191</v>
      </c>
      <c r="G156" t="s">
        <v>161</v>
      </c>
      <c r="H156" t="s">
        <v>328</v>
      </c>
      <c r="I156" t="s">
        <v>173</v>
      </c>
      <c r="J156">
        <v>29.7573148</v>
      </c>
      <c r="K156">
        <v>-95.398103079999998</v>
      </c>
      <c r="L156" t="s">
        <v>174</v>
      </c>
      <c r="M156" t="s">
        <v>164</v>
      </c>
      <c r="N156" t="s">
        <v>165</v>
      </c>
      <c r="O156" t="s">
        <v>166</v>
      </c>
      <c r="P156" t="s">
        <v>125</v>
      </c>
      <c r="Q156" t="s">
        <v>87</v>
      </c>
      <c r="R156" t="s">
        <v>182</v>
      </c>
      <c r="S156">
        <v>0</v>
      </c>
      <c r="T156">
        <v>0</v>
      </c>
      <c r="U156">
        <v>0</v>
      </c>
      <c r="V156">
        <v>1</v>
      </c>
      <c r="W156">
        <v>1</v>
      </c>
      <c r="X156">
        <v>1</v>
      </c>
      <c r="Y156">
        <v>0</v>
      </c>
      <c r="Z156">
        <v>0</v>
      </c>
      <c r="AA156">
        <v>0</v>
      </c>
      <c r="AB156">
        <v>0</v>
      </c>
      <c r="AC156">
        <v>1</v>
      </c>
      <c r="AD156">
        <v>1</v>
      </c>
      <c r="AE156">
        <v>1</v>
      </c>
      <c r="AF156">
        <v>0</v>
      </c>
      <c r="AG156">
        <v>0</v>
      </c>
      <c r="AH156">
        <v>0</v>
      </c>
      <c r="AI156">
        <v>0</v>
      </c>
      <c r="AJ156">
        <v>0</v>
      </c>
      <c r="AK156">
        <v>0</v>
      </c>
      <c r="AL156">
        <v>0</v>
      </c>
      <c r="AM156">
        <v>0</v>
      </c>
      <c r="AN156">
        <v>0</v>
      </c>
      <c r="AO156">
        <v>0</v>
      </c>
      <c r="AP156">
        <v>0</v>
      </c>
      <c r="AQ156">
        <v>0</v>
      </c>
      <c r="AR156">
        <v>0</v>
      </c>
      <c r="AS156">
        <v>0</v>
      </c>
      <c r="AT156">
        <v>0</v>
      </c>
      <c r="AU156" t="s">
        <v>51</v>
      </c>
      <c r="AV156" t="s">
        <v>325</v>
      </c>
      <c r="AW156" t="s">
        <v>169</v>
      </c>
      <c r="AX156" t="s">
        <v>326</v>
      </c>
      <c r="AY156">
        <v>77019</v>
      </c>
      <c r="AZ156">
        <v>48201410202</v>
      </c>
      <c r="BA156" t="s">
        <v>170</v>
      </c>
      <c r="BB156" t="s">
        <v>171</v>
      </c>
      <c r="BC156">
        <v>161608</v>
      </c>
      <c r="BD156">
        <v>2994</v>
      </c>
      <c r="BE156" t="s">
        <v>327</v>
      </c>
      <c r="BF156" t="s">
        <v>327</v>
      </c>
      <c r="BG156" t="s">
        <v>327</v>
      </c>
    </row>
    <row r="157" spans="1:59" x14ac:dyDescent="0.25">
      <c r="A157">
        <v>504233</v>
      </c>
      <c r="B157">
        <v>18354991</v>
      </c>
      <c r="C157">
        <v>2021</v>
      </c>
      <c r="D157" s="80">
        <v>44384</v>
      </c>
      <c r="E157">
        <v>13</v>
      </c>
      <c r="F157" t="s">
        <v>198</v>
      </c>
      <c r="G157" t="s">
        <v>161</v>
      </c>
      <c r="H157" t="s">
        <v>323</v>
      </c>
      <c r="I157" t="s">
        <v>179</v>
      </c>
      <c r="J157">
        <v>29.759534800000001</v>
      </c>
      <c r="K157">
        <v>-95.39815308</v>
      </c>
      <c r="L157" t="s">
        <v>174</v>
      </c>
      <c r="M157" t="s">
        <v>164</v>
      </c>
      <c r="N157" t="s">
        <v>165</v>
      </c>
      <c r="O157" t="s">
        <v>166</v>
      </c>
      <c r="P157" t="s">
        <v>337</v>
      </c>
      <c r="Q157" t="s">
        <v>87</v>
      </c>
      <c r="R157" t="s">
        <v>176</v>
      </c>
      <c r="S157">
        <v>0</v>
      </c>
      <c r="T157">
        <v>1</v>
      </c>
      <c r="U157">
        <v>0</v>
      </c>
      <c r="V157">
        <v>0</v>
      </c>
      <c r="W157">
        <v>1</v>
      </c>
      <c r="X157">
        <v>1</v>
      </c>
      <c r="Y157">
        <v>0</v>
      </c>
      <c r="Z157">
        <v>0</v>
      </c>
      <c r="AA157">
        <v>1</v>
      </c>
      <c r="AB157">
        <v>0</v>
      </c>
      <c r="AC157">
        <v>0</v>
      </c>
      <c r="AD157">
        <v>1</v>
      </c>
      <c r="AE157">
        <v>1</v>
      </c>
      <c r="AF157">
        <v>0</v>
      </c>
      <c r="AG157">
        <v>0</v>
      </c>
      <c r="AH157">
        <v>0</v>
      </c>
      <c r="AI157">
        <v>0</v>
      </c>
      <c r="AJ157">
        <v>0</v>
      </c>
      <c r="AK157">
        <v>0</v>
      </c>
      <c r="AL157">
        <v>0</v>
      </c>
      <c r="AM157">
        <v>0</v>
      </c>
      <c r="AN157">
        <v>0</v>
      </c>
      <c r="AO157">
        <v>0</v>
      </c>
      <c r="AP157">
        <v>0</v>
      </c>
      <c r="AQ157">
        <v>0</v>
      </c>
      <c r="AR157">
        <v>0</v>
      </c>
      <c r="AS157">
        <v>0</v>
      </c>
      <c r="AT157">
        <v>0</v>
      </c>
      <c r="AU157" t="s">
        <v>51</v>
      </c>
      <c r="AV157" t="s">
        <v>325</v>
      </c>
      <c r="AW157" t="s">
        <v>169</v>
      </c>
      <c r="AX157" t="s">
        <v>326</v>
      </c>
      <c r="AY157">
        <v>77019</v>
      </c>
      <c r="AZ157">
        <v>48201410201</v>
      </c>
      <c r="BA157" t="s">
        <v>170</v>
      </c>
      <c r="BB157" t="s">
        <v>171</v>
      </c>
      <c r="BC157">
        <v>161828</v>
      </c>
      <c r="BD157">
        <v>2994</v>
      </c>
      <c r="BE157" t="s">
        <v>327</v>
      </c>
      <c r="BF157" t="s">
        <v>327</v>
      </c>
      <c r="BG157" t="s">
        <v>327</v>
      </c>
    </row>
    <row r="158" spans="1:59" x14ac:dyDescent="0.25">
      <c r="A158">
        <v>507849</v>
      </c>
      <c r="B158">
        <v>18368630</v>
      </c>
      <c r="C158">
        <v>2021</v>
      </c>
      <c r="D158" s="80">
        <v>44390</v>
      </c>
      <c r="E158">
        <v>18</v>
      </c>
      <c r="F158" t="s">
        <v>195</v>
      </c>
      <c r="G158" t="s">
        <v>161</v>
      </c>
      <c r="H158" t="s">
        <v>334</v>
      </c>
      <c r="I158" t="s">
        <v>173</v>
      </c>
      <c r="J158">
        <v>29.765339869999998</v>
      </c>
      <c r="K158">
        <v>-95.398166090000004</v>
      </c>
      <c r="L158" t="s">
        <v>202</v>
      </c>
      <c r="M158" t="s">
        <v>164</v>
      </c>
      <c r="N158" t="s">
        <v>199</v>
      </c>
      <c r="O158" t="s">
        <v>166</v>
      </c>
      <c r="P158" t="s">
        <v>125</v>
      </c>
      <c r="Q158" t="s">
        <v>86</v>
      </c>
      <c r="R158" t="s">
        <v>182</v>
      </c>
      <c r="S158">
        <v>0</v>
      </c>
      <c r="T158">
        <v>0</v>
      </c>
      <c r="U158">
        <v>0</v>
      </c>
      <c r="V158">
        <v>1</v>
      </c>
      <c r="W158">
        <v>1</v>
      </c>
      <c r="X158">
        <v>0</v>
      </c>
      <c r="Y158">
        <v>1</v>
      </c>
      <c r="Z158">
        <v>0</v>
      </c>
      <c r="AA158">
        <v>0</v>
      </c>
      <c r="AB158">
        <v>0</v>
      </c>
      <c r="AC158">
        <v>1</v>
      </c>
      <c r="AD158">
        <v>0</v>
      </c>
      <c r="AE158">
        <v>1</v>
      </c>
      <c r="AF158">
        <v>1</v>
      </c>
      <c r="AG158">
        <v>0</v>
      </c>
      <c r="AH158">
        <v>0</v>
      </c>
      <c r="AI158">
        <v>0</v>
      </c>
      <c r="AJ158">
        <v>0</v>
      </c>
      <c r="AK158">
        <v>0</v>
      </c>
      <c r="AL158">
        <v>0</v>
      </c>
      <c r="AM158">
        <v>0</v>
      </c>
      <c r="AN158">
        <v>0</v>
      </c>
      <c r="AO158">
        <v>0</v>
      </c>
      <c r="AP158">
        <v>0</v>
      </c>
      <c r="AQ158">
        <v>0</v>
      </c>
      <c r="AR158">
        <v>0</v>
      </c>
      <c r="AS158">
        <v>0</v>
      </c>
      <c r="AT158">
        <v>0</v>
      </c>
      <c r="AU158" t="s">
        <v>51</v>
      </c>
      <c r="AV158" t="s">
        <v>325</v>
      </c>
      <c r="AW158" t="s">
        <v>169</v>
      </c>
      <c r="AX158" t="s">
        <v>332</v>
      </c>
      <c r="AY158">
        <v>77007</v>
      </c>
      <c r="AZ158">
        <v>48201510202</v>
      </c>
      <c r="BA158" t="s">
        <v>170</v>
      </c>
      <c r="BB158" t="s">
        <v>171</v>
      </c>
      <c r="BC158">
        <v>162048</v>
      </c>
      <c r="BD158">
        <v>2994</v>
      </c>
      <c r="BE158" t="s">
        <v>327</v>
      </c>
      <c r="BF158" t="s">
        <v>327</v>
      </c>
      <c r="BG158" t="s">
        <v>327</v>
      </c>
    </row>
    <row r="159" spans="1:59" x14ac:dyDescent="0.25">
      <c r="A159">
        <v>513257</v>
      </c>
      <c r="B159">
        <v>18388515</v>
      </c>
      <c r="C159">
        <v>2021</v>
      </c>
      <c r="D159" s="80">
        <v>44393</v>
      </c>
      <c r="E159">
        <v>12</v>
      </c>
      <c r="F159" t="s">
        <v>172</v>
      </c>
      <c r="G159" t="s">
        <v>161</v>
      </c>
      <c r="H159" t="s">
        <v>334</v>
      </c>
      <c r="I159" t="s">
        <v>179</v>
      </c>
      <c r="J159">
        <v>29.767464230000002</v>
      </c>
      <c r="K159">
        <v>-95.397180140000003</v>
      </c>
      <c r="L159" t="s">
        <v>174</v>
      </c>
      <c r="M159" t="s">
        <v>164</v>
      </c>
      <c r="N159" t="s">
        <v>199</v>
      </c>
      <c r="O159" t="s">
        <v>166</v>
      </c>
      <c r="P159" t="s">
        <v>167</v>
      </c>
      <c r="Q159" t="s">
        <v>87</v>
      </c>
      <c r="R159" t="s">
        <v>369</v>
      </c>
      <c r="S159">
        <v>0</v>
      </c>
      <c r="T159">
        <v>0</v>
      </c>
      <c r="U159">
        <v>0</v>
      </c>
      <c r="V159">
        <v>0</v>
      </c>
      <c r="W159">
        <v>0</v>
      </c>
      <c r="X159">
        <v>2</v>
      </c>
      <c r="Y159">
        <v>0</v>
      </c>
      <c r="Z159">
        <v>0</v>
      </c>
      <c r="AA159">
        <v>0</v>
      </c>
      <c r="AB159">
        <v>0</v>
      </c>
      <c r="AC159">
        <v>0</v>
      </c>
      <c r="AD159">
        <v>2</v>
      </c>
      <c r="AE159">
        <v>0</v>
      </c>
      <c r="AF159">
        <v>0</v>
      </c>
      <c r="AG159">
        <v>0</v>
      </c>
      <c r="AH159">
        <v>0</v>
      </c>
      <c r="AI159">
        <v>0</v>
      </c>
      <c r="AJ159">
        <v>0</v>
      </c>
      <c r="AK159">
        <v>0</v>
      </c>
      <c r="AL159">
        <v>0</v>
      </c>
      <c r="AM159">
        <v>0</v>
      </c>
      <c r="AN159">
        <v>0</v>
      </c>
      <c r="AO159">
        <v>0</v>
      </c>
      <c r="AP159">
        <v>0</v>
      </c>
      <c r="AQ159">
        <v>0</v>
      </c>
      <c r="AR159">
        <v>0</v>
      </c>
      <c r="AS159">
        <v>0</v>
      </c>
      <c r="AT159">
        <v>0</v>
      </c>
      <c r="AU159" t="s">
        <v>51</v>
      </c>
      <c r="AV159" t="s">
        <v>325</v>
      </c>
      <c r="AW159" t="s">
        <v>169</v>
      </c>
      <c r="AX159" t="s">
        <v>332</v>
      </c>
      <c r="AY159">
        <v>77007</v>
      </c>
      <c r="AZ159">
        <v>48201510702</v>
      </c>
      <c r="BA159" t="s">
        <v>170</v>
      </c>
      <c r="BB159" t="s">
        <v>171</v>
      </c>
      <c r="BC159">
        <v>162048</v>
      </c>
      <c r="BD159">
        <v>2994</v>
      </c>
      <c r="BE159" t="s">
        <v>327</v>
      </c>
      <c r="BF159" t="s">
        <v>327</v>
      </c>
      <c r="BG159" t="s">
        <v>327</v>
      </c>
    </row>
    <row r="160" spans="1:59" x14ac:dyDescent="0.25">
      <c r="A160">
        <v>515285</v>
      </c>
      <c r="B160">
        <v>18396649</v>
      </c>
      <c r="C160">
        <v>2021</v>
      </c>
      <c r="D160" s="80">
        <v>44409</v>
      </c>
      <c r="E160">
        <v>19</v>
      </c>
      <c r="F160" t="s">
        <v>191</v>
      </c>
      <c r="G160" t="s">
        <v>161</v>
      </c>
      <c r="H160" t="s">
        <v>334</v>
      </c>
      <c r="I160" t="s">
        <v>342</v>
      </c>
      <c r="J160">
        <v>29.769544790000001</v>
      </c>
      <c r="K160">
        <v>-95.397293079999997</v>
      </c>
      <c r="L160" t="s">
        <v>174</v>
      </c>
      <c r="M160" t="s">
        <v>164</v>
      </c>
      <c r="N160" t="s">
        <v>343</v>
      </c>
      <c r="O160" t="s">
        <v>166</v>
      </c>
      <c r="P160" t="s">
        <v>167</v>
      </c>
      <c r="Q160" t="s">
        <v>86</v>
      </c>
      <c r="R160" t="s">
        <v>359</v>
      </c>
      <c r="S160">
        <v>0</v>
      </c>
      <c r="T160">
        <v>0</v>
      </c>
      <c r="U160">
        <v>0</v>
      </c>
      <c r="V160">
        <v>0</v>
      </c>
      <c r="W160">
        <v>0</v>
      </c>
      <c r="X160">
        <v>5</v>
      </c>
      <c r="Y160">
        <v>0</v>
      </c>
      <c r="Z160">
        <v>0</v>
      </c>
      <c r="AA160">
        <v>0</v>
      </c>
      <c r="AB160">
        <v>0</v>
      </c>
      <c r="AC160">
        <v>0</v>
      </c>
      <c r="AD160">
        <v>5</v>
      </c>
      <c r="AE160">
        <v>0</v>
      </c>
      <c r="AF160">
        <v>0</v>
      </c>
      <c r="AG160">
        <v>0</v>
      </c>
      <c r="AH160">
        <v>0</v>
      </c>
      <c r="AI160">
        <v>0</v>
      </c>
      <c r="AJ160">
        <v>0</v>
      </c>
      <c r="AK160">
        <v>0</v>
      </c>
      <c r="AL160">
        <v>0</v>
      </c>
      <c r="AM160">
        <v>0</v>
      </c>
      <c r="AN160">
        <v>0</v>
      </c>
      <c r="AO160">
        <v>0</v>
      </c>
      <c r="AP160">
        <v>0</v>
      </c>
      <c r="AQ160">
        <v>0</v>
      </c>
      <c r="AR160">
        <v>0</v>
      </c>
      <c r="AS160">
        <v>0</v>
      </c>
      <c r="AT160">
        <v>0</v>
      </c>
      <c r="AU160" t="s">
        <v>51</v>
      </c>
      <c r="AV160" t="s">
        <v>325</v>
      </c>
      <c r="AW160" t="s">
        <v>169</v>
      </c>
      <c r="AX160" t="s">
        <v>332</v>
      </c>
      <c r="AY160">
        <v>77007</v>
      </c>
      <c r="AZ160">
        <v>48201510702</v>
      </c>
      <c r="BA160" t="s">
        <v>170</v>
      </c>
      <c r="BB160" t="s">
        <v>171</v>
      </c>
      <c r="BC160">
        <v>162048</v>
      </c>
      <c r="BD160">
        <v>2994</v>
      </c>
      <c r="BE160" t="s">
        <v>327</v>
      </c>
      <c r="BF160" t="s">
        <v>327</v>
      </c>
      <c r="BG160" t="s">
        <v>327</v>
      </c>
    </row>
    <row r="161" spans="1:59" x14ac:dyDescent="0.25">
      <c r="A161">
        <v>517742</v>
      </c>
      <c r="B161">
        <v>18406587</v>
      </c>
      <c r="C161">
        <v>2021</v>
      </c>
      <c r="D161" s="80">
        <v>44411</v>
      </c>
      <c r="E161">
        <v>1</v>
      </c>
      <c r="F161" t="s">
        <v>195</v>
      </c>
      <c r="G161" t="s">
        <v>161</v>
      </c>
      <c r="H161" t="s">
        <v>334</v>
      </c>
      <c r="I161" t="s">
        <v>184</v>
      </c>
      <c r="J161">
        <v>29.766474049999999</v>
      </c>
      <c r="K161">
        <v>-95.397406970000006</v>
      </c>
      <c r="L161" t="s">
        <v>174</v>
      </c>
      <c r="M161" t="s">
        <v>346</v>
      </c>
      <c r="N161" t="s">
        <v>189</v>
      </c>
      <c r="O161" t="s">
        <v>370</v>
      </c>
      <c r="P161" t="s">
        <v>167</v>
      </c>
      <c r="Q161" t="s">
        <v>86</v>
      </c>
      <c r="R161" t="s">
        <v>197</v>
      </c>
      <c r="S161">
        <v>0</v>
      </c>
      <c r="T161">
        <v>0</v>
      </c>
      <c r="U161">
        <v>0</v>
      </c>
      <c r="V161">
        <v>0</v>
      </c>
      <c r="W161">
        <v>0</v>
      </c>
      <c r="X161">
        <v>1</v>
      </c>
      <c r="Y161">
        <v>0</v>
      </c>
      <c r="Z161">
        <v>0</v>
      </c>
      <c r="AA161">
        <v>0</v>
      </c>
      <c r="AB161">
        <v>0</v>
      </c>
      <c r="AC161">
        <v>0</v>
      </c>
      <c r="AD161">
        <v>1</v>
      </c>
      <c r="AE161">
        <v>0</v>
      </c>
      <c r="AF161">
        <v>0</v>
      </c>
      <c r="AG161">
        <v>0</v>
      </c>
      <c r="AH161">
        <v>0</v>
      </c>
      <c r="AI161">
        <v>0</v>
      </c>
      <c r="AJ161">
        <v>0</v>
      </c>
      <c r="AK161">
        <v>0</v>
      </c>
      <c r="AL161">
        <v>0</v>
      </c>
      <c r="AM161">
        <v>0</v>
      </c>
      <c r="AN161">
        <v>0</v>
      </c>
      <c r="AO161">
        <v>0</v>
      </c>
      <c r="AP161">
        <v>0</v>
      </c>
      <c r="AQ161">
        <v>0</v>
      </c>
      <c r="AR161">
        <v>0</v>
      </c>
      <c r="AS161">
        <v>0</v>
      </c>
      <c r="AT161">
        <v>0</v>
      </c>
      <c r="AU161" t="s">
        <v>51</v>
      </c>
      <c r="AV161" t="s">
        <v>325</v>
      </c>
      <c r="AW161" t="s">
        <v>169</v>
      </c>
      <c r="AX161" t="s">
        <v>332</v>
      </c>
      <c r="AY161">
        <v>77007</v>
      </c>
      <c r="AZ161">
        <v>48201510202</v>
      </c>
      <c r="BA161" t="s">
        <v>170</v>
      </c>
      <c r="BB161" t="s">
        <v>171</v>
      </c>
      <c r="BC161">
        <v>162048</v>
      </c>
      <c r="BD161">
        <v>2994</v>
      </c>
      <c r="BE161" t="s">
        <v>327</v>
      </c>
      <c r="BF161" t="s">
        <v>327</v>
      </c>
      <c r="BG161" t="s">
        <v>327</v>
      </c>
    </row>
    <row r="162" spans="1:59" x14ac:dyDescent="0.25">
      <c r="A162">
        <v>521101</v>
      </c>
      <c r="B162">
        <v>18420190</v>
      </c>
      <c r="C162">
        <v>2021</v>
      </c>
      <c r="D162" s="80">
        <v>44419</v>
      </c>
      <c r="E162">
        <v>8</v>
      </c>
      <c r="F162" t="s">
        <v>198</v>
      </c>
      <c r="G162" t="s">
        <v>161</v>
      </c>
      <c r="H162" t="s">
        <v>334</v>
      </c>
      <c r="I162" t="s">
        <v>162</v>
      </c>
      <c r="J162">
        <v>29.7680048</v>
      </c>
      <c r="K162">
        <v>-95.397173080000002</v>
      </c>
      <c r="L162" t="s">
        <v>174</v>
      </c>
      <c r="M162" t="s">
        <v>164</v>
      </c>
      <c r="N162" t="s">
        <v>185</v>
      </c>
      <c r="O162" t="s">
        <v>166</v>
      </c>
      <c r="P162" t="s">
        <v>175</v>
      </c>
      <c r="Q162" t="s">
        <v>87</v>
      </c>
      <c r="R162" t="s">
        <v>186</v>
      </c>
      <c r="S162">
        <v>0</v>
      </c>
      <c r="T162">
        <v>0</v>
      </c>
      <c r="U162">
        <v>1</v>
      </c>
      <c r="V162">
        <v>0</v>
      </c>
      <c r="W162">
        <v>1</v>
      </c>
      <c r="X162">
        <v>1</v>
      </c>
      <c r="Y162">
        <v>0</v>
      </c>
      <c r="Z162">
        <v>0</v>
      </c>
      <c r="AA162">
        <v>0</v>
      </c>
      <c r="AB162">
        <v>1</v>
      </c>
      <c r="AC162">
        <v>0</v>
      </c>
      <c r="AD162">
        <v>1</v>
      </c>
      <c r="AE162">
        <v>1</v>
      </c>
      <c r="AF162">
        <v>0</v>
      </c>
      <c r="AG162">
        <v>0</v>
      </c>
      <c r="AH162">
        <v>0</v>
      </c>
      <c r="AI162">
        <v>0</v>
      </c>
      <c r="AJ162">
        <v>0</v>
      </c>
      <c r="AK162">
        <v>0</v>
      </c>
      <c r="AL162">
        <v>0</v>
      </c>
      <c r="AM162">
        <v>0</v>
      </c>
      <c r="AN162">
        <v>0</v>
      </c>
      <c r="AO162">
        <v>0</v>
      </c>
      <c r="AP162">
        <v>0</v>
      </c>
      <c r="AQ162">
        <v>0</v>
      </c>
      <c r="AR162">
        <v>0</v>
      </c>
      <c r="AS162">
        <v>0</v>
      </c>
      <c r="AT162">
        <v>0</v>
      </c>
      <c r="AU162" t="s">
        <v>51</v>
      </c>
      <c r="AV162" t="s">
        <v>325</v>
      </c>
      <c r="AW162" t="s">
        <v>169</v>
      </c>
      <c r="AX162" t="s">
        <v>332</v>
      </c>
      <c r="AY162">
        <v>77007</v>
      </c>
      <c r="AZ162">
        <v>48201510702</v>
      </c>
      <c r="BA162" t="s">
        <v>170</v>
      </c>
      <c r="BB162" t="s">
        <v>171</v>
      </c>
      <c r="BC162">
        <v>162048</v>
      </c>
      <c r="BD162">
        <v>2994</v>
      </c>
      <c r="BE162" t="s">
        <v>327</v>
      </c>
      <c r="BF162" t="s">
        <v>327</v>
      </c>
      <c r="BG162" t="s">
        <v>327</v>
      </c>
    </row>
    <row r="163" spans="1:59" x14ac:dyDescent="0.25">
      <c r="A163">
        <v>524444</v>
      </c>
      <c r="B163">
        <v>18434601</v>
      </c>
      <c r="C163">
        <v>2021</v>
      </c>
      <c r="D163" s="80">
        <v>44427</v>
      </c>
      <c r="E163">
        <v>18</v>
      </c>
      <c r="F163" t="s">
        <v>160</v>
      </c>
      <c r="G163" t="s">
        <v>161</v>
      </c>
      <c r="H163" t="s">
        <v>354</v>
      </c>
      <c r="I163" t="s">
        <v>184</v>
      </c>
      <c r="J163">
        <v>29.766524799999999</v>
      </c>
      <c r="K163">
        <v>-95.397383079999997</v>
      </c>
      <c r="L163" t="s">
        <v>174</v>
      </c>
      <c r="M163" t="s">
        <v>164</v>
      </c>
      <c r="N163" t="s">
        <v>185</v>
      </c>
      <c r="O163" t="s">
        <v>166</v>
      </c>
      <c r="P163" t="s">
        <v>167</v>
      </c>
      <c r="Q163" t="s">
        <v>87</v>
      </c>
      <c r="R163" t="s">
        <v>186</v>
      </c>
      <c r="S163">
        <v>0</v>
      </c>
      <c r="T163">
        <v>0</v>
      </c>
      <c r="U163">
        <v>0</v>
      </c>
      <c r="V163">
        <v>0</v>
      </c>
      <c r="W163">
        <v>0</v>
      </c>
      <c r="X163">
        <v>2</v>
      </c>
      <c r="Y163">
        <v>0</v>
      </c>
      <c r="Z163">
        <v>0</v>
      </c>
      <c r="AA163">
        <v>0</v>
      </c>
      <c r="AB163">
        <v>0</v>
      </c>
      <c r="AC163">
        <v>0</v>
      </c>
      <c r="AD163">
        <v>2</v>
      </c>
      <c r="AE163">
        <v>0</v>
      </c>
      <c r="AF163">
        <v>0</v>
      </c>
      <c r="AG163">
        <v>0</v>
      </c>
      <c r="AH163">
        <v>0</v>
      </c>
      <c r="AI163">
        <v>0</v>
      </c>
      <c r="AJ163">
        <v>0</v>
      </c>
      <c r="AK163">
        <v>0</v>
      </c>
      <c r="AL163">
        <v>0</v>
      </c>
      <c r="AM163">
        <v>0</v>
      </c>
      <c r="AN163">
        <v>0</v>
      </c>
      <c r="AO163">
        <v>0</v>
      </c>
      <c r="AP163">
        <v>0</v>
      </c>
      <c r="AQ163">
        <v>0</v>
      </c>
      <c r="AR163">
        <v>0</v>
      </c>
      <c r="AS163">
        <v>0</v>
      </c>
      <c r="AT163">
        <v>0</v>
      </c>
      <c r="AU163" t="s">
        <v>51</v>
      </c>
      <c r="AV163" t="s">
        <v>325</v>
      </c>
      <c r="AW163" t="s">
        <v>169</v>
      </c>
      <c r="AX163" t="s">
        <v>332</v>
      </c>
      <c r="AY163">
        <v>77007</v>
      </c>
      <c r="AZ163">
        <v>48201510202</v>
      </c>
      <c r="BA163" t="s">
        <v>170</v>
      </c>
      <c r="BB163" t="s">
        <v>171</v>
      </c>
      <c r="BC163">
        <v>162048</v>
      </c>
      <c r="BD163">
        <v>2994</v>
      </c>
      <c r="BE163" t="s">
        <v>327</v>
      </c>
      <c r="BF163" t="s">
        <v>327</v>
      </c>
      <c r="BG163" t="s">
        <v>327</v>
      </c>
    </row>
    <row r="164" spans="1:59" x14ac:dyDescent="0.25">
      <c r="A164">
        <v>530311</v>
      </c>
      <c r="B164">
        <v>18457812</v>
      </c>
      <c r="C164">
        <v>2021</v>
      </c>
      <c r="D164" s="80">
        <v>44435</v>
      </c>
      <c r="E164">
        <v>1</v>
      </c>
      <c r="F164" t="s">
        <v>172</v>
      </c>
      <c r="G164" t="s">
        <v>161</v>
      </c>
      <c r="H164" t="s">
        <v>331</v>
      </c>
      <c r="I164" t="s">
        <v>173</v>
      </c>
      <c r="J164">
        <v>29.769544799999998</v>
      </c>
      <c r="K164">
        <v>-95.397293079999997</v>
      </c>
      <c r="L164" t="s">
        <v>163</v>
      </c>
      <c r="M164" t="s">
        <v>192</v>
      </c>
      <c r="N164" t="s">
        <v>189</v>
      </c>
      <c r="O164" t="s">
        <v>166</v>
      </c>
      <c r="P164" t="s">
        <v>167</v>
      </c>
      <c r="Q164" t="s">
        <v>87</v>
      </c>
      <c r="R164" t="s">
        <v>194</v>
      </c>
      <c r="S164">
        <v>0</v>
      </c>
      <c r="T164">
        <v>0</v>
      </c>
      <c r="U164">
        <v>0</v>
      </c>
      <c r="V164">
        <v>0</v>
      </c>
      <c r="W164">
        <v>0</v>
      </c>
      <c r="X164">
        <v>2</v>
      </c>
      <c r="Y164">
        <v>0</v>
      </c>
      <c r="Z164">
        <v>0</v>
      </c>
      <c r="AA164">
        <v>0</v>
      </c>
      <c r="AB164">
        <v>0</v>
      </c>
      <c r="AC164">
        <v>0</v>
      </c>
      <c r="AD164">
        <v>2</v>
      </c>
      <c r="AE164">
        <v>0</v>
      </c>
      <c r="AF164">
        <v>0</v>
      </c>
      <c r="AG164">
        <v>0</v>
      </c>
      <c r="AH164">
        <v>0</v>
      </c>
      <c r="AI164">
        <v>0</v>
      </c>
      <c r="AJ164">
        <v>0</v>
      </c>
      <c r="AK164">
        <v>0</v>
      </c>
      <c r="AL164">
        <v>0</v>
      </c>
      <c r="AM164">
        <v>0</v>
      </c>
      <c r="AN164">
        <v>0</v>
      </c>
      <c r="AO164">
        <v>0</v>
      </c>
      <c r="AP164">
        <v>0</v>
      </c>
      <c r="AQ164">
        <v>0</v>
      </c>
      <c r="AR164">
        <v>0</v>
      </c>
      <c r="AS164">
        <v>0</v>
      </c>
      <c r="AT164">
        <v>0</v>
      </c>
      <c r="AU164" t="s">
        <v>51</v>
      </c>
      <c r="AV164" t="s">
        <v>325</v>
      </c>
      <c r="AW164" t="s">
        <v>169</v>
      </c>
      <c r="AX164" t="s">
        <v>332</v>
      </c>
      <c r="AY164">
        <v>77007</v>
      </c>
      <c r="AZ164">
        <v>48201510702</v>
      </c>
      <c r="BA164" t="s">
        <v>170</v>
      </c>
      <c r="BB164" t="s">
        <v>171</v>
      </c>
      <c r="BC164">
        <v>162048</v>
      </c>
      <c r="BD164">
        <v>2994</v>
      </c>
      <c r="BE164" t="s">
        <v>327</v>
      </c>
      <c r="BF164" t="s">
        <v>327</v>
      </c>
      <c r="BG164" t="s">
        <v>327</v>
      </c>
    </row>
    <row r="165" spans="1:59" x14ac:dyDescent="0.25">
      <c r="A165">
        <v>533701</v>
      </c>
      <c r="B165">
        <v>18470842</v>
      </c>
      <c r="C165">
        <v>2021</v>
      </c>
      <c r="D165" s="80">
        <v>44447</v>
      </c>
      <c r="E165">
        <v>12</v>
      </c>
      <c r="F165" t="s">
        <v>198</v>
      </c>
      <c r="G165" t="s">
        <v>161</v>
      </c>
      <c r="H165" t="s">
        <v>334</v>
      </c>
      <c r="I165" t="s">
        <v>179</v>
      </c>
      <c r="J165">
        <v>29.762028560000001</v>
      </c>
      <c r="K165">
        <v>-95.398478859999997</v>
      </c>
      <c r="L165" t="s">
        <v>174</v>
      </c>
      <c r="M165" t="s">
        <v>164</v>
      </c>
      <c r="N165" t="s">
        <v>189</v>
      </c>
      <c r="O165" t="s">
        <v>166</v>
      </c>
      <c r="P165" t="s">
        <v>167</v>
      </c>
      <c r="Q165" t="s">
        <v>86</v>
      </c>
      <c r="R165" t="s">
        <v>190</v>
      </c>
      <c r="S165">
        <v>0</v>
      </c>
      <c r="T165">
        <v>0</v>
      </c>
      <c r="U165">
        <v>0</v>
      </c>
      <c r="V165">
        <v>0</v>
      </c>
      <c r="W165">
        <v>0</v>
      </c>
      <c r="X165">
        <v>1</v>
      </c>
      <c r="Y165">
        <v>1</v>
      </c>
      <c r="Z165">
        <v>0</v>
      </c>
      <c r="AA165">
        <v>0</v>
      </c>
      <c r="AB165">
        <v>0</v>
      </c>
      <c r="AC165">
        <v>0</v>
      </c>
      <c r="AD165">
        <v>1</v>
      </c>
      <c r="AE165">
        <v>0</v>
      </c>
      <c r="AF165">
        <v>1</v>
      </c>
      <c r="AG165">
        <v>0</v>
      </c>
      <c r="AH165">
        <v>0</v>
      </c>
      <c r="AI165">
        <v>0</v>
      </c>
      <c r="AJ165">
        <v>0</v>
      </c>
      <c r="AK165">
        <v>0</v>
      </c>
      <c r="AL165">
        <v>0</v>
      </c>
      <c r="AM165">
        <v>0</v>
      </c>
      <c r="AN165">
        <v>0</v>
      </c>
      <c r="AO165">
        <v>0</v>
      </c>
      <c r="AP165">
        <v>0</v>
      </c>
      <c r="AQ165">
        <v>0</v>
      </c>
      <c r="AR165">
        <v>0</v>
      </c>
      <c r="AS165">
        <v>0</v>
      </c>
      <c r="AT165">
        <v>0</v>
      </c>
      <c r="AU165" t="s">
        <v>51</v>
      </c>
      <c r="AV165" t="s">
        <v>325</v>
      </c>
      <c r="AW165" t="s">
        <v>169</v>
      </c>
      <c r="AX165" t="s">
        <v>332</v>
      </c>
      <c r="AY165">
        <v>77007</v>
      </c>
      <c r="AZ165">
        <v>48201510202</v>
      </c>
      <c r="BA165" t="s">
        <v>170</v>
      </c>
      <c r="BB165" t="s">
        <v>171</v>
      </c>
      <c r="BC165">
        <v>161828</v>
      </c>
      <c r="BD165">
        <v>2994</v>
      </c>
      <c r="BE165" t="s">
        <v>327</v>
      </c>
      <c r="BF165" t="s">
        <v>327</v>
      </c>
      <c r="BG165" t="s">
        <v>327</v>
      </c>
    </row>
    <row r="166" spans="1:59" x14ac:dyDescent="0.25">
      <c r="A166">
        <v>533861</v>
      </c>
      <c r="B166">
        <v>18471449</v>
      </c>
      <c r="C166">
        <v>2021</v>
      </c>
      <c r="D166" s="80">
        <v>44446</v>
      </c>
      <c r="E166">
        <v>16</v>
      </c>
      <c r="F166" t="s">
        <v>195</v>
      </c>
      <c r="G166" t="s">
        <v>161</v>
      </c>
      <c r="H166" t="s">
        <v>331</v>
      </c>
      <c r="I166" t="s">
        <v>173</v>
      </c>
      <c r="J166">
        <v>29.769544799999998</v>
      </c>
      <c r="K166">
        <v>-95.397293079999997</v>
      </c>
      <c r="L166" t="s">
        <v>174</v>
      </c>
      <c r="M166" t="s">
        <v>164</v>
      </c>
      <c r="N166" t="s">
        <v>193</v>
      </c>
      <c r="O166" t="s">
        <v>166</v>
      </c>
      <c r="P166" t="s">
        <v>167</v>
      </c>
      <c r="Q166" t="s">
        <v>87</v>
      </c>
      <c r="R166" t="s">
        <v>176</v>
      </c>
      <c r="S166">
        <v>0</v>
      </c>
      <c r="T166">
        <v>0</v>
      </c>
      <c r="U166">
        <v>0</v>
      </c>
      <c r="V166">
        <v>0</v>
      </c>
      <c r="W166">
        <v>0</v>
      </c>
      <c r="X166">
        <v>2</v>
      </c>
      <c r="Y166">
        <v>0</v>
      </c>
      <c r="Z166">
        <v>0</v>
      </c>
      <c r="AA166">
        <v>0</v>
      </c>
      <c r="AB166">
        <v>0</v>
      </c>
      <c r="AC166">
        <v>0</v>
      </c>
      <c r="AD166">
        <v>2</v>
      </c>
      <c r="AE166">
        <v>0</v>
      </c>
      <c r="AF166">
        <v>0</v>
      </c>
      <c r="AG166">
        <v>0</v>
      </c>
      <c r="AH166">
        <v>0</v>
      </c>
      <c r="AI166">
        <v>0</v>
      </c>
      <c r="AJ166">
        <v>0</v>
      </c>
      <c r="AK166">
        <v>0</v>
      </c>
      <c r="AL166">
        <v>0</v>
      </c>
      <c r="AM166">
        <v>0</v>
      </c>
      <c r="AN166">
        <v>0</v>
      </c>
      <c r="AO166">
        <v>0</v>
      </c>
      <c r="AP166">
        <v>0</v>
      </c>
      <c r="AQ166">
        <v>0</v>
      </c>
      <c r="AR166">
        <v>0</v>
      </c>
      <c r="AS166">
        <v>0</v>
      </c>
      <c r="AT166">
        <v>0</v>
      </c>
      <c r="AU166" t="s">
        <v>51</v>
      </c>
      <c r="AV166" t="s">
        <v>325</v>
      </c>
      <c r="AW166" t="s">
        <v>169</v>
      </c>
      <c r="AX166" t="s">
        <v>332</v>
      </c>
      <c r="AY166">
        <v>77007</v>
      </c>
      <c r="AZ166">
        <v>48201510702</v>
      </c>
      <c r="BA166" t="s">
        <v>170</v>
      </c>
      <c r="BB166" t="s">
        <v>171</v>
      </c>
      <c r="BC166">
        <v>162048</v>
      </c>
      <c r="BD166">
        <v>2994</v>
      </c>
      <c r="BE166" t="s">
        <v>327</v>
      </c>
      <c r="BF166" t="s">
        <v>327</v>
      </c>
      <c r="BG166" t="s">
        <v>327</v>
      </c>
    </row>
    <row r="167" spans="1:59" x14ac:dyDescent="0.25">
      <c r="A167">
        <v>534671</v>
      </c>
      <c r="B167">
        <v>18474874</v>
      </c>
      <c r="C167">
        <v>2021</v>
      </c>
      <c r="D167" s="80">
        <v>44452</v>
      </c>
      <c r="E167">
        <v>10</v>
      </c>
      <c r="F167" t="s">
        <v>183</v>
      </c>
      <c r="G167" t="s">
        <v>161</v>
      </c>
      <c r="H167" t="s">
        <v>331</v>
      </c>
      <c r="I167" t="s">
        <v>184</v>
      </c>
      <c r="J167">
        <v>29.769544799999998</v>
      </c>
      <c r="K167">
        <v>-95.397293079999997</v>
      </c>
      <c r="L167" t="s">
        <v>202</v>
      </c>
      <c r="M167" t="s">
        <v>164</v>
      </c>
      <c r="N167" t="s">
        <v>165</v>
      </c>
      <c r="O167" t="s">
        <v>166</v>
      </c>
      <c r="P167" t="s">
        <v>167</v>
      </c>
      <c r="Q167" t="s">
        <v>87</v>
      </c>
      <c r="R167" t="s">
        <v>176</v>
      </c>
      <c r="S167">
        <v>0</v>
      </c>
      <c r="T167">
        <v>0</v>
      </c>
      <c r="U167">
        <v>0</v>
      </c>
      <c r="V167">
        <v>0</v>
      </c>
      <c r="W167">
        <v>0</v>
      </c>
      <c r="X167">
        <v>4</v>
      </c>
      <c r="Y167">
        <v>0</v>
      </c>
      <c r="Z167">
        <v>0</v>
      </c>
      <c r="AA167">
        <v>0</v>
      </c>
      <c r="AB167">
        <v>0</v>
      </c>
      <c r="AC167">
        <v>0</v>
      </c>
      <c r="AD167">
        <v>4</v>
      </c>
      <c r="AE167">
        <v>0</v>
      </c>
      <c r="AF167">
        <v>0</v>
      </c>
      <c r="AG167">
        <v>0</v>
      </c>
      <c r="AH167">
        <v>0</v>
      </c>
      <c r="AI167">
        <v>0</v>
      </c>
      <c r="AJ167">
        <v>0</v>
      </c>
      <c r="AK167">
        <v>0</v>
      </c>
      <c r="AL167">
        <v>0</v>
      </c>
      <c r="AM167">
        <v>0</v>
      </c>
      <c r="AN167">
        <v>0</v>
      </c>
      <c r="AO167">
        <v>0</v>
      </c>
      <c r="AP167">
        <v>0</v>
      </c>
      <c r="AQ167">
        <v>0</v>
      </c>
      <c r="AR167">
        <v>0</v>
      </c>
      <c r="AS167">
        <v>0</v>
      </c>
      <c r="AT167">
        <v>0</v>
      </c>
      <c r="AU167" t="s">
        <v>51</v>
      </c>
      <c r="AV167" t="s">
        <v>325</v>
      </c>
      <c r="AW167" t="s">
        <v>169</v>
      </c>
      <c r="AX167" t="s">
        <v>332</v>
      </c>
      <c r="AY167">
        <v>77007</v>
      </c>
      <c r="AZ167">
        <v>48201510702</v>
      </c>
      <c r="BA167" t="s">
        <v>170</v>
      </c>
      <c r="BB167" t="s">
        <v>171</v>
      </c>
      <c r="BC167">
        <v>162048</v>
      </c>
      <c r="BD167">
        <v>2994</v>
      </c>
      <c r="BE167" t="s">
        <v>327</v>
      </c>
      <c r="BF167" t="s">
        <v>327</v>
      </c>
      <c r="BG167" t="s">
        <v>327</v>
      </c>
    </row>
    <row r="168" spans="1:59" x14ac:dyDescent="0.25">
      <c r="A168">
        <v>535278</v>
      </c>
      <c r="B168">
        <v>18477424</v>
      </c>
      <c r="C168">
        <v>2021</v>
      </c>
      <c r="D168" s="80">
        <v>44430</v>
      </c>
      <c r="E168">
        <v>19</v>
      </c>
      <c r="F168" t="s">
        <v>191</v>
      </c>
      <c r="G168" t="s">
        <v>161</v>
      </c>
      <c r="H168" t="s">
        <v>328</v>
      </c>
      <c r="I168" t="s">
        <v>184</v>
      </c>
      <c r="J168">
        <v>29.7573148</v>
      </c>
      <c r="K168">
        <v>-95.398103079999998</v>
      </c>
      <c r="L168" t="s">
        <v>174</v>
      </c>
      <c r="M168" t="s">
        <v>164</v>
      </c>
      <c r="N168" t="s">
        <v>165</v>
      </c>
      <c r="O168" t="s">
        <v>166</v>
      </c>
      <c r="P168" t="s">
        <v>167</v>
      </c>
      <c r="Q168" t="s">
        <v>87</v>
      </c>
      <c r="R168" t="s">
        <v>324</v>
      </c>
      <c r="S168">
        <v>0</v>
      </c>
      <c r="T168">
        <v>0</v>
      </c>
      <c r="U168">
        <v>0</v>
      </c>
      <c r="V168">
        <v>0</v>
      </c>
      <c r="W168">
        <v>0</v>
      </c>
      <c r="X168">
        <v>3</v>
      </c>
      <c r="Y168">
        <v>0</v>
      </c>
      <c r="Z168">
        <v>0</v>
      </c>
      <c r="AA168">
        <v>0</v>
      </c>
      <c r="AB168">
        <v>0</v>
      </c>
      <c r="AC168">
        <v>0</v>
      </c>
      <c r="AD168">
        <v>3</v>
      </c>
      <c r="AE168">
        <v>0</v>
      </c>
      <c r="AF168">
        <v>0</v>
      </c>
      <c r="AG168">
        <v>0</v>
      </c>
      <c r="AH168">
        <v>0</v>
      </c>
      <c r="AI168">
        <v>0</v>
      </c>
      <c r="AJ168">
        <v>0</v>
      </c>
      <c r="AK168">
        <v>0</v>
      </c>
      <c r="AL168">
        <v>0</v>
      </c>
      <c r="AM168">
        <v>0</v>
      </c>
      <c r="AN168">
        <v>0</v>
      </c>
      <c r="AO168">
        <v>0</v>
      </c>
      <c r="AP168">
        <v>0</v>
      </c>
      <c r="AQ168">
        <v>0</v>
      </c>
      <c r="AR168">
        <v>0</v>
      </c>
      <c r="AS168">
        <v>0</v>
      </c>
      <c r="AT168">
        <v>0</v>
      </c>
      <c r="AU168" t="s">
        <v>51</v>
      </c>
      <c r="AV168" t="s">
        <v>325</v>
      </c>
      <c r="AW168" t="s">
        <v>169</v>
      </c>
      <c r="AX168" t="s">
        <v>326</v>
      </c>
      <c r="AY168">
        <v>77019</v>
      </c>
      <c r="AZ168">
        <v>48201410202</v>
      </c>
      <c r="BA168" t="s">
        <v>170</v>
      </c>
      <c r="BB168" t="s">
        <v>171</v>
      </c>
      <c r="BC168">
        <v>161608</v>
      </c>
      <c r="BD168">
        <v>2994</v>
      </c>
      <c r="BE168" t="s">
        <v>327</v>
      </c>
      <c r="BF168" t="s">
        <v>327</v>
      </c>
      <c r="BG168" t="s">
        <v>327</v>
      </c>
    </row>
    <row r="169" spans="1:59" x14ac:dyDescent="0.25">
      <c r="A169">
        <v>536139</v>
      </c>
      <c r="B169">
        <v>18480987</v>
      </c>
      <c r="C169">
        <v>2021</v>
      </c>
      <c r="D169" s="80">
        <v>44451</v>
      </c>
      <c r="E169">
        <v>11</v>
      </c>
      <c r="F169" t="s">
        <v>191</v>
      </c>
      <c r="G169" t="s">
        <v>161</v>
      </c>
      <c r="H169" t="s">
        <v>323</v>
      </c>
      <c r="I169" t="s">
        <v>184</v>
      </c>
      <c r="J169">
        <v>29.761134800000001</v>
      </c>
      <c r="K169">
        <v>-95.39815308</v>
      </c>
      <c r="L169" t="s">
        <v>163</v>
      </c>
      <c r="M169" t="s">
        <v>164</v>
      </c>
      <c r="N169" t="s">
        <v>189</v>
      </c>
      <c r="O169" t="s">
        <v>166</v>
      </c>
      <c r="P169" t="s">
        <v>167</v>
      </c>
      <c r="Q169" t="s">
        <v>87</v>
      </c>
      <c r="R169" t="s">
        <v>194</v>
      </c>
      <c r="S169">
        <v>0</v>
      </c>
      <c r="T169">
        <v>0</v>
      </c>
      <c r="U169">
        <v>0</v>
      </c>
      <c r="V169">
        <v>0</v>
      </c>
      <c r="W169">
        <v>0</v>
      </c>
      <c r="X169">
        <v>2</v>
      </c>
      <c r="Y169">
        <v>0</v>
      </c>
      <c r="Z169">
        <v>0</v>
      </c>
      <c r="AA169">
        <v>0</v>
      </c>
      <c r="AB169">
        <v>0</v>
      </c>
      <c r="AC169">
        <v>0</v>
      </c>
      <c r="AD169">
        <v>2</v>
      </c>
      <c r="AE169">
        <v>0</v>
      </c>
      <c r="AF169">
        <v>0</v>
      </c>
      <c r="AG169">
        <v>0</v>
      </c>
      <c r="AH169">
        <v>0</v>
      </c>
      <c r="AI169">
        <v>0</v>
      </c>
      <c r="AJ169">
        <v>0</v>
      </c>
      <c r="AK169">
        <v>0</v>
      </c>
      <c r="AL169">
        <v>0</v>
      </c>
      <c r="AM169">
        <v>0</v>
      </c>
      <c r="AN169">
        <v>0</v>
      </c>
      <c r="AO169">
        <v>0</v>
      </c>
      <c r="AP169">
        <v>0</v>
      </c>
      <c r="AQ169">
        <v>0</v>
      </c>
      <c r="AR169">
        <v>0</v>
      </c>
      <c r="AS169">
        <v>0</v>
      </c>
      <c r="AT169">
        <v>0</v>
      </c>
      <c r="AU169" t="s">
        <v>51</v>
      </c>
      <c r="AV169" t="s">
        <v>325</v>
      </c>
      <c r="AW169" t="s">
        <v>169</v>
      </c>
      <c r="AX169" t="s">
        <v>326</v>
      </c>
      <c r="AY169">
        <v>77019</v>
      </c>
      <c r="AZ169">
        <v>48201410201</v>
      </c>
      <c r="BA169" t="s">
        <v>170</v>
      </c>
      <c r="BB169" t="s">
        <v>171</v>
      </c>
      <c r="BC169">
        <v>161828</v>
      </c>
      <c r="BD169">
        <v>2994</v>
      </c>
      <c r="BE169" t="s">
        <v>327</v>
      </c>
      <c r="BF169" t="s">
        <v>327</v>
      </c>
      <c r="BG169" t="s">
        <v>327</v>
      </c>
    </row>
    <row r="170" spans="1:59" x14ac:dyDescent="0.25">
      <c r="A170">
        <v>537545</v>
      </c>
      <c r="B170">
        <v>18487048</v>
      </c>
      <c r="C170">
        <v>2021</v>
      </c>
      <c r="D170" s="80">
        <v>44456</v>
      </c>
      <c r="E170">
        <v>18</v>
      </c>
      <c r="F170" t="s">
        <v>172</v>
      </c>
      <c r="G170" t="s">
        <v>161</v>
      </c>
      <c r="H170" t="s">
        <v>323</v>
      </c>
      <c r="I170" t="s">
        <v>188</v>
      </c>
      <c r="J170">
        <v>29.75717775</v>
      </c>
      <c r="K170">
        <v>-95.398101120000007</v>
      </c>
      <c r="L170" t="s">
        <v>174</v>
      </c>
      <c r="M170" t="s">
        <v>164</v>
      </c>
      <c r="N170" t="s">
        <v>189</v>
      </c>
      <c r="O170" t="s">
        <v>166</v>
      </c>
      <c r="P170" t="s">
        <v>175</v>
      </c>
      <c r="Q170" t="s">
        <v>90</v>
      </c>
      <c r="R170" t="s">
        <v>182</v>
      </c>
      <c r="S170">
        <v>0</v>
      </c>
      <c r="T170">
        <v>0</v>
      </c>
      <c r="U170">
        <v>2</v>
      </c>
      <c r="V170">
        <v>0</v>
      </c>
      <c r="W170">
        <v>2</v>
      </c>
      <c r="X170">
        <v>0</v>
      </c>
      <c r="Y170">
        <v>1</v>
      </c>
      <c r="Z170">
        <v>0</v>
      </c>
      <c r="AA170">
        <v>0</v>
      </c>
      <c r="AB170">
        <v>2</v>
      </c>
      <c r="AC170">
        <v>0</v>
      </c>
      <c r="AD170">
        <v>0</v>
      </c>
      <c r="AE170">
        <v>2</v>
      </c>
      <c r="AF170">
        <v>1</v>
      </c>
      <c r="AG170">
        <v>0</v>
      </c>
      <c r="AH170">
        <v>0</v>
      </c>
      <c r="AI170">
        <v>0</v>
      </c>
      <c r="AJ170">
        <v>0</v>
      </c>
      <c r="AK170">
        <v>0</v>
      </c>
      <c r="AL170">
        <v>0</v>
      </c>
      <c r="AM170">
        <v>0</v>
      </c>
      <c r="AN170">
        <v>0</v>
      </c>
      <c r="AO170">
        <v>0</v>
      </c>
      <c r="AP170">
        <v>0</v>
      </c>
      <c r="AQ170">
        <v>0</v>
      </c>
      <c r="AR170">
        <v>0</v>
      </c>
      <c r="AS170">
        <v>0</v>
      </c>
      <c r="AT170">
        <v>0</v>
      </c>
      <c r="AU170" t="s">
        <v>51</v>
      </c>
      <c r="AV170" t="s">
        <v>325</v>
      </c>
      <c r="AW170" t="s">
        <v>169</v>
      </c>
      <c r="AX170" t="s">
        <v>326</v>
      </c>
      <c r="AY170">
        <v>77019</v>
      </c>
      <c r="AZ170">
        <v>48201410202</v>
      </c>
      <c r="BA170" t="s">
        <v>170</v>
      </c>
      <c r="BB170" t="s">
        <v>171</v>
      </c>
      <c r="BC170">
        <v>161608</v>
      </c>
      <c r="BD170">
        <v>2994</v>
      </c>
      <c r="BE170" t="s">
        <v>327</v>
      </c>
      <c r="BF170" t="s">
        <v>327</v>
      </c>
      <c r="BG170" t="s">
        <v>327</v>
      </c>
    </row>
    <row r="171" spans="1:59" x14ac:dyDescent="0.25">
      <c r="A171">
        <v>540760</v>
      </c>
      <c r="B171">
        <v>18499613</v>
      </c>
      <c r="C171">
        <v>2021</v>
      </c>
      <c r="D171" s="80">
        <v>44420</v>
      </c>
      <c r="E171">
        <v>15</v>
      </c>
      <c r="F171" t="s">
        <v>160</v>
      </c>
      <c r="G171" t="s">
        <v>161</v>
      </c>
      <c r="H171" t="s">
        <v>323</v>
      </c>
      <c r="I171" t="s">
        <v>173</v>
      </c>
      <c r="J171">
        <v>29.761134800000001</v>
      </c>
      <c r="K171">
        <v>-95.39815308</v>
      </c>
      <c r="L171" t="s">
        <v>174</v>
      </c>
      <c r="M171" t="s">
        <v>164</v>
      </c>
      <c r="N171" t="s">
        <v>189</v>
      </c>
      <c r="O171" t="s">
        <v>166</v>
      </c>
      <c r="P171" t="s">
        <v>167</v>
      </c>
      <c r="Q171" t="s">
        <v>90</v>
      </c>
      <c r="R171" t="s">
        <v>340</v>
      </c>
      <c r="S171">
        <v>0</v>
      </c>
      <c r="T171">
        <v>0</v>
      </c>
      <c r="U171">
        <v>0</v>
      </c>
      <c r="V171">
        <v>0</v>
      </c>
      <c r="W171">
        <v>0</v>
      </c>
      <c r="X171">
        <v>2</v>
      </c>
      <c r="Y171">
        <v>0</v>
      </c>
      <c r="Z171">
        <v>0</v>
      </c>
      <c r="AA171">
        <v>0</v>
      </c>
      <c r="AB171">
        <v>0</v>
      </c>
      <c r="AC171">
        <v>0</v>
      </c>
      <c r="AD171">
        <v>2</v>
      </c>
      <c r="AE171">
        <v>0</v>
      </c>
      <c r="AF171">
        <v>0</v>
      </c>
      <c r="AG171">
        <v>0</v>
      </c>
      <c r="AH171">
        <v>0</v>
      </c>
      <c r="AI171">
        <v>0</v>
      </c>
      <c r="AJ171">
        <v>0</v>
      </c>
      <c r="AK171">
        <v>0</v>
      </c>
      <c r="AL171">
        <v>0</v>
      </c>
      <c r="AM171">
        <v>0</v>
      </c>
      <c r="AN171">
        <v>0</v>
      </c>
      <c r="AO171">
        <v>0</v>
      </c>
      <c r="AP171">
        <v>0</v>
      </c>
      <c r="AQ171">
        <v>0</v>
      </c>
      <c r="AR171">
        <v>0</v>
      </c>
      <c r="AS171">
        <v>0</v>
      </c>
      <c r="AT171">
        <v>0</v>
      </c>
      <c r="AU171" t="s">
        <v>51</v>
      </c>
      <c r="AV171" t="s">
        <v>325</v>
      </c>
      <c r="AW171" t="s">
        <v>169</v>
      </c>
      <c r="AX171" t="s">
        <v>326</v>
      </c>
      <c r="AY171">
        <v>77019</v>
      </c>
      <c r="AZ171">
        <v>48201410201</v>
      </c>
      <c r="BA171" t="s">
        <v>170</v>
      </c>
      <c r="BB171" t="s">
        <v>171</v>
      </c>
      <c r="BC171">
        <v>161828</v>
      </c>
      <c r="BD171">
        <v>2994</v>
      </c>
      <c r="BE171" t="s">
        <v>327</v>
      </c>
      <c r="BF171" t="s">
        <v>327</v>
      </c>
      <c r="BG171" t="s">
        <v>327</v>
      </c>
    </row>
    <row r="172" spans="1:59" x14ac:dyDescent="0.25">
      <c r="A172">
        <v>544572</v>
      </c>
      <c r="B172">
        <v>18514571</v>
      </c>
      <c r="C172">
        <v>2021</v>
      </c>
      <c r="D172" s="80">
        <v>44447</v>
      </c>
      <c r="E172">
        <v>18</v>
      </c>
      <c r="F172" t="s">
        <v>198</v>
      </c>
      <c r="G172" t="s">
        <v>161</v>
      </c>
      <c r="H172" t="s">
        <v>334</v>
      </c>
      <c r="I172" t="s">
        <v>188</v>
      </c>
      <c r="J172">
        <v>29.769544790000001</v>
      </c>
      <c r="K172">
        <v>-95.397293079999997</v>
      </c>
      <c r="L172" t="s">
        <v>174</v>
      </c>
      <c r="M172" t="s">
        <v>164</v>
      </c>
      <c r="N172" t="s">
        <v>189</v>
      </c>
      <c r="O172" t="s">
        <v>166</v>
      </c>
      <c r="P172" t="s">
        <v>167</v>
      </c>
      <c r="Q172" t="s">
        <v>86</v>
      </c>
      <c r="R172" t="s">
        <v>196</v>
      </c>
      <c r="S172">
        <v>0</v>
      </c>
      <c r="T172">
        <v>0</v>
      </c>
      <c r="U172">
        <v>0</v>
      </c>
      <c r="V172">
        <v>0</v>
      </c>
      <c r="W172">
        <v>0</v>
      </c>
      <c r="X172">
        <v>3</v>
      </c>
      <c r="Y172">
        <v>0</v>
      </c>
      <c r="Z172">
        <v>0</v>
      </c>
      <c r="AA172">
        <v>0</v>
      </c>
      <c r="AB172">
        <v>0</v>
      </c>
      <c r="AC172">
        <v>0</v>
      </c>
      <c r="AD172">
        <v>3</v>
      </c>
      <c r="AE172">
        <v>0</v>
      </c>
      <c r="AF172">
        <v>0</v>
      </c>
      <c r="AG172">
        <v>0</v>
      </c>
      <c r="AH172">
        <v>0</v>
      </c>
      <c r="AI172">
        <v>0</v>
      </c>
      <c r="AJ172">
        <v>0</v>
      </c>
      <c r="AK172">
        <v>0</v>
      </c>
      <c r="AL172">
        <v>0</v>
      </c>
      <c r="AM172">
        <v>0</v>
      </c>
      <c r="AN172">
        <v>0</v>
      </c>
      <c r="AO172">
        <v>0</v>
      </c>
      <c r="AP172">
        <v>0</v>
      </c>
      <c r="AQ172">
        <v>0</v>
      </c>
      <c r="AR172">
        <v>0</v>
      </c>
      <c r="AS172">
        <v>0</v>
      </c>
      <c r="AT172">
        <v>0</v>
      </c>
      <c r="AU172" t="s">
        <v>51</v>
      </c>
      <c r="AV172" t="s">
        <v>325</v>
      </c>
      <c r="AW172" t="s">
        <v>169</v>
      </c>
      <c r="AX172" t="s">
        <v>332</v>
      </c>
      <c r="AY172">
        <v>77007</v>
      </c>
      <c r="AZ172">
        <v>48201510702</v>
      </c>
      <c r="BA172" t="s">
        <v>170</v>
      </c>
      <c r="BB172" t="s">
        <v>171</v>
      </c>
      <c r="BC172">
        <v>162048</v>
      </c>
      <c r="BD172">
        <v>2994</v>
      </c>
      <c r="BE172" t="s">
        <v>327</v>
      </c>
      <c r="BF172" t="s">
        <v>327</v>
      </c>
      <c r="BG172" t="s">
        <v>327</v>
      </c>
    </row>
    <row r="173" spans="1:59" x14ac:dyDescent="0.25">
      <c r="A173">
        <v>549661</v>
      </c>
      <c r="B173">
        <v>18533695</v>
      </c>
      <c r="C173">
        <v>2021</v>
      </c>
      <c r="D173" s="80">
        <v>44475</v>
      </c>
      <c r="E173">
        <v>11</v>
      </c>
      <c r="F173" t="s">
        <v>198</v>
      </c>
      <c r="G173" t="s">
        <v>161</v>
      </c>
      <c r="H173" t="s">
        <v>323</v>
      </c>
      <c r="I173" t="s">
        <v>184</v>
      </c>
      <c r="J173">
        <v>29.761134800000001</v>
      </c>
      <c r="K173">
        <v>-95.39815308</v>
      </c>
      <c r="L173" t="s">
        <v>163</v>
      </c>
      <c r="M173" t="s">
        <v>164</v>
      </c>
      <c r="N173" t="s">
        <v>165</v>
      </c>
      <c r="O173" t="s">
        <v>166</v>
      </c>
      <c r="P173" t="s">
        <v>125</v>
      </c>
      <c r="Q173" t="s">
        <v>87</v>
      </c>
      <c r="R173" t="s">
        <v>176</v>
      </c>
      <c r="S173">
        <v>0</v>
      </c>
      <c r="T173">
        <v>0</v>
      </c>
      <c r="U173">
        <v>0</v>
      </c>
      <c r="V173">
        <v>2</v>
      </c>
      <c r="W173">
        <v>2</v>
      </c>
      <c r="X173">
        <v>0</v>
      </c>
      <c r="Y173">
        <v>0</v>
      </c>
      <c r="Z173">
        <v>0</v>
      </c>
      <c r="AA173">
        <v>0</v>
      </c>
      <c r="AB173">
        <v>0</v>
      </c>
      <c r="AC173">
        <v>2</v>
      </c>
      <c r="AD173">
        <v>0</v>
      </c>
      <c r="AE173">
        <v>2</v>
      </c>
      <c r="AF173">
        <v>0</v>
      </c>
      <c r="AG173">
        <v>0</v>
      </c>
      <c r="AH173">
        <v>0</v>
      </c>
      <c r="AI173">
        <v>0</v>
      </c>
      <c r="AJ173">
        <v>0</v>
      </c>
      <c r="AK173">
        <v>0</v>
      </c>
      <c r="AL173">
        <v>0</v>
      </c>
      <c r="AM173">
        <v>0</v>
      </c>
      <c r="AN173">
        <v>0</v>
      </c>
      <c r="AO173">
        <v>0</v>
      </c>
      <c r="AP173">
        <v>0</v>
      </c>
      <c r="AQ173">
        <v>0</v>
      </c>
      <c r="AR173">
        <v>0</v>
      </c>
      <c r="AS173">
        <v>0</v>
      </c>
      <c r="AT173">
        <v>0</v>
      </c>
      <c r="AU173" t="s">
        <v>51</v>
      </c>
      <c r="AV173" t="s">
        <v>325</v>
      </c>
      <c r="AW173" t="s">
        <v>169</v>
      </c>
      <c r="AX173" t="s">
        <v>326</v>
      </c>
      <c r="AY173">
        <v>77019</v>
      </c>
      <c r="AZ173">
        <v>48201410201</v>
      </c>
      <c r="BA173" t="s">
        <v>170</v>
      </c>
      <c r="BB173" t="s">
        <v>171</v>
      </c>
      <c r="BC173">
        <v>161828</v>
      </c>
      <c r="BD173">
        <v>2994</v>
      </c>
      <c r="BE173" t="s">
        <v>327</v>
      </c>
      <c r="BF173" t="s">
        <v>327</v>
      </c>
      <c r="BG173" t="s">
        <v>327</v>
      </c>
    </row>
    <row r="174" spans="1:59" x14ac:dyDescent="0.25">
      <c r="A174">
        <v>550509</v>
      </c>
      <c r="B174">
        <v>18536958</v>
      </c>
      <c r="C174">
        <v>2021</v>
      </c>
      <c r="D174" s="80">
        <v>44447</v>
      </c>
      <c r="E174">
        <v>17</v>
      </c>
      <c r="F174" t="s">
        <v>198</v>
      </c>
      <c r="G174" t="s">
        <v>161</v>
      </c>
      <c r="H174" t="s">
        <v>323</v>
      </c>
      <c r="I174" t="s">
        <v>188</v>
      </c>
      <c r="J174">
        <v>29.7573148</v>
      </c>
      <c r="K174">
        <v>-95.398103079999998</v>
      </c>
      <c r="L174" t="s">
        <v>174</v>
      </c>
      <c r="M174" t="s">
        <v>164</v>
      </c>
      <c r="N174" t="s">
        <v>165</v>
      </c>
      <c r="O174" t="s">
        <v>166</v>
      </c>
      <c r="P174" t="s">
        <v>167</v>
      </c>
      <c r="Q174" t="s">
        <v>87</v>
      </c>
      <c r="R174" t="s">
        <v>324</v>
      </c>
      <c r="S174">
        <v>0</v>
      </c>
      <c r="T174">
        <v>0</v>
      </c>
      <c r="U174">
        <v>0</v>
      </c>
      <c r="V174">
        <v>0</v>
      </c>
      <c r="W174">
        <v>0</v>
      </c>
      <c r="X174">
        <v>3</v>
      </c>
      <c r="Y174">
        <v>0</v>
      </c>
      <c r="Z174">
        <v>0</v>
      </c>
      <c r="AA174">
        <v>0</v>
      </c>
      <c r="AB174">
        <v>0</v>
      </c>
      <c r="AC174">
        <v>0</v>
      </c>
      <c r="AD174">
        <v>3</v>
      </c>
      <c r="AE174">
        <v>0</v>
      </c>
      <c r="AF174">
        <v>0</v>
      </c>
      <c r="AG174">
        <v>0</v>
      </c>
      <c r="AH174">
        <v>0</v>
      </c>
      <c r="AI174">
        <v>0</v>
      </c>
      <c r="AJ174">
        <v>0</v>
      </c>
      <c r="AK174">
        <v>0</v>
      </c>
      <c r="AL174">
        <v>0</v>
      </c>
      <c r="AM174">
        <v>0</v>
      </c>
      <c r="AN174">
        <v>0</v>
      </c>
      <c r="AO174">
        <v>0</v>
      </c>
      <c r="AP174">
        <v>0</v>
      </c>
      <c r="AQ174">
        <v>0</v>
      </c>
      <c r="AR174">
        <v>0</v>
      </c>
      <c r="AS174">
        <v>0</v>
      </c>
      <c r="AT174">
        <v>0</v>
      </c>
      <c r="AU174" t="s">
        <v>51</v>
      </c>
      <c r="AV174" t="s">
        <v>325</v>
      </c>
      <c r="AW174" t="s">
        <v>169</v>
      </c>
      <c r="AX174" t="s">
        <v>326</v>
      </c>
      <c r="AY174">
        <v>77019</v>
      </c>
      <c r="AZ174">
        <v>48201410202</v>
      </c>
      <c r="BA174" t="s">
        <v>170</v>
      </c>
      <c r="BB174" t="s">
        <v>171</v>
      </c>
      <c r="BC174">
        <v>161608</v>
      </c>
      <c r="BD174">
        <v>2994</v>
      </c>
      <c r="BE174" t="s">
        <v>327</v>
      </c>
      <c r="BF174" t="s">
        <v>327</v>
      </c>
      <c r="BG174" t="s">
        <v>327</v>
      </c>
    </row>
    <row r="175" spans="1:59" x14ac:dyDescent="0.25">
      <c r="A175">
        <v>551178</v>
      </c>
      <c r="B175">
        <v>18539917</v>
      </c>
      <c r="C175">
        <v>2021</v>
      </c>
      <c r="D175" s="80">
        <v>44466</v>
      </c>
      <c r="E175">
        <v>11</v>
      </c>
      <c r="F175" t="s">
        <v>183</v>
      </c>
      <c r="G175" t="s">
        <v>161</v>
      </c>
      <c r="H175" t="s">
        <v>323</v>
      </c>
      <c r="I175" t="s">
        <v>344</v>
      </c>
      <c r="J175">
        <v>29.75960624</v>
      </c>
      <c r="K175">
        <v>-95.39815308</v>
      </c>
      <c r="L175" t="s">
        <v>174</v>
      </c>
      <c r="M175" t="s">
        <v>164</v>
      </c>
      <c r="N175" t="s">
        <v>189</v>
      </c>
      <c r="O175" t="s">
        <v>200</v>
      </c>
      <c r="P175" t="s">
        <v>167</v>
      </c>
      <c r="Q175" t="s">
        <v>86</v>
      </c>
      <c r="R175" t="s">
        <v>197</v>
      </c>
      <c r="S175">
        <v>0</v>
      </c>
      <c r="T175">
        <v>0</v>
      </c>
      <c r="U175">
        <v>0</v>
      </c>
      <c r="V175">
        <v>0</v>
      </c>
      <c r="W175">
        <v>0</v>
      </c>
      <c r="X175">
        <v>1</v>
      </c>
      <c r="Y175">
        <v>0</v>
      </c>
      <c r="Z175">
        <v>0</v>
      </c>
      <c r="AA175">
        <v>0</v>
      </c>
      <c r="AB175">
        <v>0</v>
      </c>
      <c r="AC175">
        <v>0</v>
      </c>
      <c r="AD175">
        <v>1</v>
      </c>
      <c r="AE175">
        <v>0</v>
      </c>
      <c r="AF175">
        <v>0</v>
      </c>
      <c r="AG175">
        <v>0</v>
      </c>
      <c r="AH175">
        <v>0</v>
      </c>
      <c r="AI175">
        <v>0</v>
      </c>
      <c r="AJ175">
        <v>0</v>
      </c>
      <c r="AK175">
        <v>0</v>
      </c>
      <c r="AL175">
        <v>0</v>
      </c>
      <c r="AM175">
        <v>0</v>
      </c>
      <c r="AN175">
        <v>0</v>
      </c>
      <c r="AO175">
        <v>0</v>
      </c>
      <c r="AP175">
        <v>0</v>
      </c>
      <c r="AQ175">
        <v>0</v>
      </c>
      <c r="AR175">
        <v>0</v>
      </c>
      <c r="AS175">
        <v>0</v>
      </c>
      <c r="AT175">
        <v>0</v>
      </c>
      <c r="AU175" t="s">
        <v>51</v>
      </c>
      <c r="AV175" t="s">
        <v>325</v>
      </c>
      <c r="AW175" t="s">
        <v>169</v>
      </c>
      <c r="AX175" t="s">
        <v>326</v>
      </c>
      <c r="AY175">
        <v>77019</v>
      </c>
      <c r="AZ175">
        <v>48201410201</v>
      </c>
      <c r="BA175" t="s">
        <v>170</v>
      </c>
      <c r="BB175" t="s">
        <v>171</v>
      </c>
      <c r="BC175">
        <v>161828</v>
      </c>
      <c r="BD175">
        <v>2994</v>
      </c>
      <c r="BE175" t="s">
        <v>327</v>
      </c>
      <c r="BF175" t="s">
        <v>327</v>
      </c>
      <c r="BG175" t="s">
        <v>327</v>
      </c>
    </row>
    <row r="176" spans="1:59" x14ac:dyDescent="0.25">
      <c r="A176">
        <v>555762</v>
      </c>
      <c r="B176">
        <v>18558761</v>
      </c>
      <c r="C176">
        <v>2021</v>
      </c>
      <c r="D176" s="80">
        <v>44495</v>
      </c>
      <c r="E176">
        <v>16</v>
      </c>
      <c r="F176" t="s">
        <v>195</v>
      </c>
      <c r="G176" t="s">
        <v>161</v>
      </c>
      <c r="H176" t="s">
        <v>323</v>
      </c>
      <c r="I176" t="s">
        <v>173</v>
      </c>
      <c r="J176">
        <v>29.765452679999999</v>
      </c>
      <c r="K176">
        <v>-95.398265420000001</v>
      </c>
      <c r="L176" t="s">
        <v>163</v>
      </c>
      <c r="M176" t="s">
        <v>164</v>
      </c>
      <c r="N176" t="s">
        <v>189</v>
      </c>
      <c r="O176" t="s">
        <v>166</v>
      </c>
      <c r="P176" t="s">
        <v>167</v>
      </c>
      <c r="Q176" t="s">
        <v>86</v>
      </c>
      <c r="R176" t="s">
        <v>190</v>
      </c>
      <c r="S176">
        <v>0</v>
      </c>
      <c r="T176">
        <v>0</v>
      </c>
      <c r="U176">
        <v>0</v>
      </c>
      <c r="V176">
        <v>0</v>
      </c>
      <c r="W176">
        <v>0</v>
      </c>
      <c r="X176">
        <v>1</v>
      </c>
      <c r="Y176">
        <v>2</v>
      </c>
      <c r="Z176">
        <v>0</v>
      </c>
      <c r="AA176">
        <v>0</v>
      </c>
      <c r="AB176">
        <v>0</v>
      </c>
      <c r="AC176">
        <v>0</v>
      </c>
      <c r="AD176">
        <v>1</v>
      </c>
      <c r="AE176">
        <v>0</v>
      </c>
      <c r="AF176">
        <v>2</v>
      </c>
      <c r="AG176">
        <v>0</v>
      </c>
      <c r="AH176">
        <v>0</v>
      </c>
      <c r="AI176">
        <v>0</v>
      </c>
      <c r="AJ176">
        <v>0</v>
      </c>
      <c r="AK176">
        <v>0</v>
      </c>
      <c r="AL176">
        <v>0</v>
      </c>
      <c r="AM176">
        <v>0</v>
      </c>
      <c r="AN176">
        <v>0</v>
      </c>
      <c r="AO176">
        <v>0</v>
      </c>
      <c r="AP176">
        <v>0</v>
      </c>
      <c r="AQ176">
        <v>0</v>
      </c>
      <c r="AR176">
        <v>0</v>
      </c>
      <c r="AS176">
        <v>0</v>
      </c>
      <c r="AT176">
        <v>0</v>
      </c>
      <c r="AU176" t="s">
        <v>51</v>
      </c>
      <c r="AV176" t="s">
        <v>325</v>
      </c>
      <c r="AW176" t="s">
        <v>169</v>
      </c>
      <c r="AX176" t="s">
        <v>326</v>
      </c>
      <c r="AY176">
        <v>77007</v>
      </c>
      <c r="AZ176">
        <v>48201510701</v>
      </c>
      <c r="BA176" t="s">
        <v>170</v>
      </c>
      <c r="BB176" t="s">
        <v>171</v>
      </c>
      <c r="BC176">
        <v>162048</v>
      </c>
      <c r="BD176">
        <v>2994</v>
      </c>
      <c r="BE176" t="s">
        <v>327</v>
      </c>
      <c r="BF176" t="s">
        <v>327</v>
      </c>
      <c r="BG176" t="s">
        <v>327</v>
      </c>
    </row>
    <row r="177" spans="1:59" x14ac:dyDescent="0.25">
      <c r="A177">
        <v>580137</v>
      </c>
      <c r="B177">
        <v>18656221</v>
      </c>
      <c r="C177">
        <v>2021</v>
      </c>
      <c r="D177" s="80">
        <v>44542</v>
      </c>
      <c r="E177">
        <v>15</v>
      </c>
      <c r="F177" t="s">
        <v>191</v>
      </c>
      <c r="G177" t="s">
        <v>161</v>
      </c>
      <c r="H177" t="s">
        <v>334</v>
      </c>
      <c r="I177" t="s">
        <v>188</v>
      </c>
      <c r="J177">
        <v>29.766524799999999</v>
      </c>
      <c r="K177">
        <v>-95.397383079999997</v>
      </c>
      <c r="L177" t="s">
        <v>174</v>
      </c>
      <c r="M177" t="s">
        <v>164</v>
      </c>
      <c r="N177" t="s">
        <v>199</v>
      </c>
      <c r="O177" t="s">
        <v>166</v>
      </c>
      <c r="P177" t="s">
        <v>167</v>
      </c>
      <c r="Q177" t="s">
        <v>87</v>
      </c>
      <c r="R177" t="s">
        <v>324</v>
      </c>
      <c r="S177">
        <v>0</v>
      </c>
      <c r="T177">
        <v>0</v>
      </c>
      <c r="U177">
        <v>0</v>
      </c>
      <c r="V177">
        <v>0</v>
      </c>
      <c r="W177">
        <v>0</v>
      </c>
      <c r="X177">
        <v>2</v>
      </c>
      <c r="Y177">
        <v>0</v>
      </c>
      <c r="Z177">
        <v>0</v>
      </c>
      <c r="AA177">
        <v>0</v>
      </c>
      <c r="AB177">
        <v>0</v>
      </c>
      <c r="AC177">
        <v>0</v>
      </c>
      <c r="AD177">
        <v>2</v>
      </c>
      <c r="AE177">
        <v>0</v>
      </c>
      <c r="AF177">
        <v>0</v>
      </c>
      <c r="AG177">
        <v>0</v>
      </c>
      <c r="AH177">
        <v>0</v>
      </c>
      <c r="AI177">
        <v>0</v>
      </c>
      <c r="AJ177">
        <v>0</v>
      </c>
      <c r="AK177">
        <v>0</v>
      </c>
      <c r="AL177">
        <v>0</v>
      </c>
      <c r="AM177">
        <v>0</v>
      </c>
      <c r="AN177">
        <v>0</v>
      </c>
      <c r="AO177">
        <v>0</v>
      </c>
      <c r="AP177">
        <v>0</v>
      </c>
      <c r="AQ177">
        <v>0</v>
      </c>
      <c r="AR177">
        <v>0</v>
      </c>
      <c r="AS177">
        <v>0</v>
      </c>
      <c r="AT177">
        <v>0</v>
      </c>
      <c r="AU177" t="s">
        <v>51</v>
      </c>
      <c r="AV177" t="s">
        <v>325</v>
      </c>
      <c r="AW177" t="s">
        <v>169</v>
      </c>
      <c r="AX177" t="s">
        <v>332</v>
      </c>
      <c r="AY177">
        <v>77007</v>
      </c>
      <c r="AZ177">
        <v>48201510202</v>
      </c>
      <c r="BA177" t="s">
        <v>170</v>
      </c>
      <c r="BB177" t="s">
        <v>171</v>
      </c>
      <c r="BC177">
        <v>162048</v>
      </c>
      <c r="BD177">
        <v>2994</v>
      </c>
      <c r="BE177" t="s">
        <v>327</v>
      </c>
      <c r="BF177" t="s">
        <v>327</v>
      </c>
      <c r="BG177" t="s">
        <v>327</v>
      </c>
    </row>
    <row r="178" spans="1:59" x14ac:dyDescent="0.25">
      <c r="A178">
        <v>583845</v>
      </c>
      <c r="B178">
        <v>18671984</v>
      </c>
      <c r="C178">
        <v>2021</v>
      </c>
      <c r="D178" s="80">
        <v>44557</v>
      </c>
      <c r="E178">
        <v>5</v>
      </c>
      <c r="F178" t="s">
        <v>183</v>
      </c>
      <c r="G178" t="s">
        <v>161</v>
      </c>
      <c r="H178" t="s">
        <v>328</v>
      </c>
      <c r="I178" t="s">
        <v>162</v>
      </c>
      <c r="J178">
        <v>29.7573148</v>
      </c>
      <c r="K178">
        <v>-95.398103079999998</v>
      </c>
      <c r="L178" t="s">
        <v>174</v>
      </c>
      <c r="M178" t="s">
        <v>192</v>
      </c>
      <c r="N178" t="s">
        <v>165</v>
      </c>
      <c r="O178" t="s">
        <v>166</v>
      </c>
      <c r="P178" t="s">
        <v>125</v>
      </c>
      <c r="Q178" t="s">
        <v>87</v>
      </c>
      <c r="R178" t="s">
        <v>176</v>
      </c>
      <c r="S178">
        <v>0</v>
      </c>
      <c r="T178">
        <v>0</v>
      </c>
      <c r="U178">
        <v>0</v>
      </c>
      <c r="V178">
        <v>1</v>
      </c>
      <c r="W178">
        <v>1</v>
      </c>
      <c r="X178">
        <v>1</v>
      </c>
      <c r="Y178">
        <v>0</v>
      </c>
      <c r="Z178">
        <v>0</v>
      </c>
      <c r="AA178">
        <v>0</v>
      </c>
      <c r="AB178">
        <v>0</v>
      </c>
      <c r="AC178">
        <v>1</v>
      </c>
      <c r="AD178">
        <v>1</v>
      </c>
      <c r="AE178">
        <v>1</v>
      </c>
      <c r="AF178">
        <v>0</v>
      </c>
      <c r="AG178">
        <v>0</v>
      </c>
      <c r="AH178">
        <v>0</v>
      </c>
      <c r="AI178">
        <v>0</v>
      </c>
      <c r="AJ178">
        <v>0</v>
      </c>
      <c r="AK178">
        <v>0</v>
      </c>
      <c r="AL178">
        <v>0</v>
      </c>
      <c r="AM178">
        <v>0</v>
      </c>
      <c r="AN178">
        <v>0</v>
      </c>
      <c r="AO178">
        <v>0</v>
      </c>
      <c r="AP178">
        <v>0</v>
      </c>
      <c r="AQ178">
        <v>0</v>
      </c>
      <c r="AR178">
        <v>0</v>
      </c>
      <c r="AS178">
        <v>0</v>
      </c>
      <c r="AT178">
        <v>0</v>
      </c>
      <c r="AU178" t="s">
        <v>51</v>
      </c>
      <c r="AV178" t="s">
        <v>325</v>
      </c>
      <c r="AW178" t="s">
        <v>169</v>
      </c>
      <c r="AX178" t="s">
        <v>326</v>
      </c>
      <c r="AY178">
        <v>77019</v>
      </c>
      <c r="AZ178">
        <v>48201410202</v>
      </c>
      <c r="BA178" t="s">
        <v>170</v>
      </c>
      <c r="BB178" t="s">
        <v>171</v>
      </c>
      <c r="BC178">
        <v>161608</v>
      </c>
      <c r="BD178">
        <v>2994</v>
      </c>
      <c r="BE178" t="s">
        <v>327</v>
      </c>
      <c r="BF178" t="s">
        <v>327</v>
      </c>
      <c r="BG178" t="s">
        <v>327</v>
      </c>
    </row>
    <row r="179" spans="1:59" x14ac:dyDescent="0.25">
      <c r="A179">
        <v>584360</v>
      </c>
      <c r="B179">
        <v>18674435</v>
      </c>
      <c r="C179">
        <v>2021</v>
      </c>
      <c r="D179" s="80">
        <v>44557</v>
      </c>
      <c r="E179">
        <v>22</v>
      </c>
      <c r="F179" t="s">
        <v>183</v>
      </c>
      <c r="G179" t="s">
        <v>161</v>
      </c>
      <c r="H179" t="s">
        <v>334</v>
      </c>
      <c r="I179" t="s">
        <v>342</v>
      </c>
      <c r="J179">
        <v>29.76701057</v>
      </c>
      <c r="K179">
        <v>-95.397119259999997</v>
      </c>
      <c r="L179" t="s">
        <v>174</v>
      </c>
      <c r="M179" t="s">
        <v>192</v>
      </c>
      <c r="N179" t="s">
        <v>189</v>
      </c>
      <c r="O179" t="s">
        <v>200</v>
      </c>
      <c r="P179" t="s">
        <v>330</v>
      </c>
      <c r="Q179" t="s">
        <v>86</v>
      </c>
      <c r="R179" t="s">
        <v>182</v>
      </c>
      <c r="S179">
        <v>0</v>
      </c>
      <c r="T179">
        <v>0</v>
      </c>
      <c r="U179">
        <v>0</v>
      </c>
      <c r="V179">
        <v>0</v>
      </c>
      <c r="W179">
        <v>0</v>
      </c>
      <c r="X179">
        <v>0</v>
      </c>
      <c r="Y179">
        <v>1</v>
      </c>
      <c r="Z179">
        <v>0</v>
      </c>
      <c r="AA179">
        <v>0</v>
      </c>
      <c r="AB179">
        <v>0</v>
      </c>
      <c r="AC179">
        <v>0</v>
      </c>
      <c r="AD179">
        <v>0</v>
      </c>
      <c r="AE179">
        <v>0</v>
      </c>
      <c r="AF179">
        <v>1</v>
      </c>
      <c r="AG179">
        <v>0</v>
      </c>
      <c r="AH179">
        <v>0</v>
      </c>
      <c r="AI179">
        <v>0</v>
      </c>
      <c r="AJ179">
        <v>0</v>
      </c>
      <c r="AK179">
        <v>0</v>
      </c>
      <c r="AL179">
        <v>0</v>
      </c>
      <c r="AM179">
        <v>0</v>
      </c>
      <c r="AN179">
        <v>0</v>
      </c>
      <c r="AO179">
        <v>0</v>
      </c>
      <c r="AP179">
        <v>0</v>
      </c>
      <c r="AQ179">
        <v>0</v>
      </c>
      <c r="AR179">
        <v>0</v>
      </c>
      <c r="AS179">
        <v>0</v>
      </c>
      <c r="AT179">
        <v>0</v>
      </c>
      <c r="AU179" t="s">
        <v>51</v>
      </c>
      <c r="AV179" t="s">
        <v>325</v>
      </c>
      <c r="AW179" t="s">
        <v>169</v>
      </c>
      <c r="AX179" t="s">
        <v>332</v>
      </c>
      <c r="AY179">
        <v>77007</v>
      </c>
      <c r="AZ179">
        <v>48201510202</v>
      </c>
      <c r="BA179" t="s">
        <v>170</v>
      </c>
      <c r="BB179" t="s">
        <v>171</v>
      </c>
      <c r="BC179">
        <v>162048</v>
      </c>
      <c r="BD179">
        <v>2994</v>
      </c>
      <c r="BE179" t="s">
        <v>327</v>
      </c>
      <c r="BF179" t="s">
        <v>327</v>
      </c>
      <c r="BG179" t="s">
        <v>327</v>
      </c>
    </row>
    <row r="180" spans="1:59" x14ac:dyDescent="0.25">
      <c r="A180">
        <v>585357</v>
      </c>
      <c r="B180">
        <v>18679614</v>
      </c>
      <c r="C180">
        <v>2021</v>
      </c>
      <c r="D180" s="80">
        <v>44557</v>
      </c>
      <c r="E180">
        <v>18</v>
      </c>
      <c r="F180" t="s">
        <v>183</v>
      </c>
      <c r="G180" t="s">
        <v>161</v>
      </c>
      <c r="H180" t="s">
        <v>323</v>
      </c>
      <c r="I180" t="s">
        <v>188</v>
      </c>
      <c r="J180">
        <v>29.761134800000001</v>
      </c>
      <c r="K180">
        <v>-95.39815308</v>
      </c>
      <c r="L180" t="s">
        <v>174</v>
      </c>
      <c r="M180" t="s">
        <v>192</v>
      </c>
      <c r="N180" t="s">
        <v>165</v>
      </c>
      <c r="O180" t="s">
        <v>166</v>
      </c>
      <c r="P180" t="s">
        <v>125</v>
      </c>
      <c r="Q180" t="s">
        <v>87</v>
      </c>
      <c r="R180" t="s">
        <v>176</v>
      </c>
      <c r="S180">
        <v>0</v>
      </c>
      <c r="T180">
        <v>0</v>
      </c>
      <c r="U180">
        <v>0</v>
      </c>
      <c r="V180">
        <v>1</v>
      </c>
      <c r="W180">
        <v>1</v>
      </c>
      <c r="X180">
        <v>3</v>
      </c>
      <c r="Y180">
        <v>0</v>
      </c>
      <c r="Z180">
        <v>0</v>
      </c>
      <c r="AA180">
        <v>0</v>
      </c>
      <c r="AB180">
        <v>0</v>
      </c>
      <c r="AC180">
        <v>1</v>
      </c>
      <c r="AD180">
        <v>3</v>
      </c>
      <c r="AE180">
        <v>1</v>
      </c>
      <c r="AF180">
        <v>0</v>
      </c>
      <c r="AG180">
        <v>0</v>
      </c>
      <c r="AH180">
        <v>0</v>
      </c>
      <c r="AI180">
        <v>0</v>
      </c>
      <c r="AJ180">
        <v>0</v>
      </c>
      <c r="AK180">
        <v>0</v>
      </c>
      <c r="AL180">
        <v>0</v>
      </c>
      <c r="AM180">
        <v>0</v>
      </c>
      <c r="AN180">
        <v>0</v>
      </c>
      <c r="AO180">
        <v>0</v>
      </c>
      <c r="AP180">
        <v>0</v>
      </c>
      <c r="AQ180">
        <v>0</v>
      </c>
      <c r="AR180">
        <v>0</v>
      </c>
      <c r="AS180">
        <v>0</v>
      </c>
      <c r="AT180">
        <v>0</v>
      </c>
      <c r="AU180" t="s">
        <v>51</v>
      </c>
      <c r="AV180" t="s">
        <v>325</v>
      </c>
      <c r="AW180" t="s">
        <v>169</v>
      </c>
      <c r="AX180" t="s">
        <v>326</v>
      </c>
      <c r="AY180">
        <v>77019</v>
      </c>
      <c r="AZ180">
        <v>48201410201</v>
      </c>
      <c r="BA180" t="s">
        <v>170</v>
      </c>
      <c r="BB180" t="s">
        <v>171</v>
      </c>
      <c r="BC180">
        <v>161828</v>
      </c>
      <c r="BD180">
        <v>2994</v>
      </c>
      <c r="BE180" t="s">
        <v>327</v>
      </c>
      <c r="BF180" t="s">
        <v>327</v>
      </c>
      <c r="BG180" t="s">
        <v>327</v>
      </c>
    </row>
    <row r="181" spans="1:59" x14ac:dyDescent="0.25">
      <c r="A181">
        <v>585692</v>
      </c>
      <c r="B181">
        <v>18681911</v>
      </c>
      <c r="C181">
        <v>2021</v>
      </c>
      <c r="D181" s="80">
        <v>44553</v>
      </c>
      <c r="E181">
        <v>0</v>
      </c>
      <c r="F181" t="s">
        <v>160</v>
      </c>
      <c r="G181" t="s">
        <v>161</v>
      </c>
      <c r="H181" t="s">
        <v>371</v>
      </c>
      <c r="I181" t="s">
        <v>188</v>
      </c>
      <c r="J181">
        <v>29.769544799999998</v>
      </c>
      <c r="K181">
        <v>-95.397293079999997</v>
      </c>
      <c r="L181" t="s">
        <v>174</v>
      </c>
      <c r="M181" t="s">
        <v>192</v>
      </c>
      <c r="N181" t="s">
        <v>199</v>
      </c>
      <c r="O181" t="s">
        <v>166</v>
      </c>
      <c r="P181" t="s">
        <v>167</v>
      </c>
      <c r="Q181" t="s">
        <v>90</v>
      </c>
      <c r="R181" t="s">
        <v>369</v>
      </c>
      <c r="S181">
        <v>0</v>
      </c>
      <c r="T181">
        <v>0</v>
      </c>
      <c r="U181">
        <v>0</v>
      </c>
      <c r="V181">
        <v>0</v>
      </c>
      <c r="W181">
        <v>0</v>
      </c>
      <c r="X181">
        <v>3</v>
      </c>
      <c r="Y181">
        <v>0</v>
      </c>
      <c r="Z181">
        <v>0</v>
      </c>
      <c r="AA181">
        <v>0</v>
      </c>
      <c r="AB181">
        <v>0</v>
      </c>
      <c r="AC181">
        <v>0</v>
      </c>
      <c r="AD181">
        <v>3</v>
      </c>
      <c r="AE181">
        <v>0</v>
      </c>
      <c r="AF181">
        <v>0</v>
      </c>
      <c r="AG181">
        <v>0</v>
      </c>
      <c r="AH181">
        <v>0</v>
      </c>
      <c r="AI181">
        <v>0</v>
      </c>
      <c r="AJ181">
        <v>0</v>
      </c>
      <c r="AK181">
        <v>0</v>
      </c>
      <c r="AL181">
        <v>0</v>
      </c>
      <c r="AM181">
        <v>0</v>
      </c>
      <c r="AN181">
        <v>0</v>
      </c>
      <c r="AO181">
        <v>0</v>
      </c>
      <c r="AP181">
        <v>0</v>
      </c>
      <c r="AQ181">
        <v>0</v>
      </c>
      <c r="AR181">
        <v>0</v>
      </c>
      <c r="AS181">
        <v>0</v>
      </c>
      <c r="AT181">
        <v>0</v>
      </c>
      <c r="AU181" t="s">
        <v>51</v>
      </c>
      <c r="AV181" t="s">
        <v>325</v>
      </c>
      <c r="AW181" t="s">
        <v>169</v>
      </c>
      <c r="AX181" t="s">
        <v>332</v>
      </c>
      <c r="AY181">
        <v>77007</v>
      </c>
      <c r="AZ181">
        <v>48201510702</v>
      </c>
      <c r="BA181" t="s">
        <v>170</v>
      </c>
      <c r="BB181" t="s">
        <v>171</v>
      </c>
      <c r="BC181">
        <v>162048</v>
      </c>
      <c r="BD181">
        <v>2994</v>
      </c>
      <c r="BE181" t="s">
        <v>327</v>
      </c>
      <c r="BF181" t="s">
        <v>327</v>
      </c>
      <c r="BG181" t="s">
        <v>327</v>
      </c>
    </row>
    <row r="182" spans="1:59" x14ac:dyDescent="0.25">
      <c r="A182">
        <v>586477</v>
      </c>
      <c r="B182">
        <v>18690374</v>
      </c>
      <c r="C182">
        <v>2021</v>
      </c>
      <c r="D182" s="80">
        <v>44542</v>
      </c>
      <c r="E182">
        <v>8</v>
      </c>
      <c r="F182" t="s">
        <v>191</v>
      </c>
      <c r="G182" t="s">
        <v>161</v>
      </c>
      <c r="H182" t="s">
        <v>331</v>
      </c>
      <c r="I182" t="s">
        <v>184</v>
      </c>
      <c r="J182">
        <v>29.769544799999998</v>
      </c>
      <c r="K182">
        <v>-95.397293079999997</v>
      </c>
      <c r="L182" t="s">
        <v>330</v>
      </c>
      <c r="M182" t="s">
        <v>164</v>
      </c>
      <c r="N182" t="s">
        <v>165</v>
      </c>
      <c r="O182" t="s">
        <v>166</v>
      </c>
      <c r="P182" t="s">
        <v>167</v>
      </c>
      <c r="Q182" t="s">
        <v>87</v>
      </c>
      <c r="R182" t="s">
        <v>372</v>
      </c>
      <c r="S182">
        <v>0</v>
      </c>
      <c r="T182">
        <v>0</v>
      </c>
      <c r="U182">
        <v>0</v>
      </c>
      <c r="V182">
        <v>0</v>
      </c>
      <c r="W182">
        <v>0</v>
      </c>
      <c r="X182">
        <v>2</v>
      </c>
      <c r="Y182">
        <v>0</v>
      </c>
      <c r="Z182">
        <v>0</v>
      </c>
      <c r="AA182">
        <v>0</v>
      </c>
      <c r="AB182">
        <v>0</v>
      </c>
      <c r="AC182">
        <v>0</v>
      </c>
      <c r="AD182">
        <v>2</v>
      </c>
      <c r="AE182">
        <v>0</v>
      </c>
      <c r="AF182">
        <v>0</v>
      </c>
      <c r="AG182">
        <v>0</v>
      </c>
      <c r="AH182">
        <v>0</v>
      </c>
      <c r="AI182">
        <v>0</v>
      </c>
      <c r="AJ182">
        <v>0</v>
      </c>
      <c r="AK182">
        <v>0</v>
      </c>
      <c r="AL182">
        <v>0</v>
      </c>
      <c r="AM182">
        <v>0</v>
      </c>
      <c r="AN182">
        <v>0</v>
      </c>
      <c r="AO182">
        <v>0</v>
      </c>
      <c r="AP182">
        <v>0</v>
      </c>
      <c r="AQ182">
        <v>0</v>
      </c>
      <c r="AR182">
        <v>0</v>
      </c>
      <c r="AS182">
        <v>0</v>
      </c>
      <c r="AT182">
        <v>0</v>
      </c>
      <c r="AU182" t="s">
        <v>51</v>
      </c>
      <c r="AV182" t="s">
        <v>325</v>
      </c>
      <c r="AW182" t="s">
        <v>169</v>
      </c>
      <c r="AX182" t="s">
        <v>332</v>
      </c>
      <c r="AY182">
        <v>77007</v>
      </c>
      <c r="AZ182">
        <v>48201510702</v>
      </c>
      <c r="BA182" t="s">
        <v>170</v>
      </c>
      <c r="BB182" t="s">
        <v>171</v>
      </c>
      <c r="BC182">
        <v>162048</v>
      </c>
      <c r="BD182">
        <v>2994</v>
      </c>
      <c r="BE182" t="s">
        <v>327</v>
      </c>
      <c r="BF182" t="s">
        <v>327</v>
      </c>
      <c r="BG182" t="s">
        <v>327</v>
      </c>
    </row>
    <row r="183" spans="1:59" x14ac:dyDescent="0.25">
      <c r="A183">
        <v>588902</v>
      </c>
      <c r="B183">
        <v>18685245</v>
      </c>
      <c r="C183">
        <v>2022</v>
      </c>
      <c r="D183" s="80">
        <v>44567</v>
      </c>
      <c r="E183">
        <v>17</v>
      </c>
      <c r="F183" t="s">
        <v>160</v>
      </c>
      <c r="G183" t="s">
        <v>161</v>
      </c>
      <c r="H183" t="s">
        <v>334</v>
      </c>
      <c r="I183" t="s">
        <v>179</v>
      </c>
      <c r="J183">
        <v>29.7680048</v>
      </c>
      <c r="K183">
        <v>-95.397173080000002</v>
      </c>
      <c r="L183" t="s">
        <v>174</v>
      </c>
      <c r="M183" t="s">
        <v>329</v>
      </c>
      <c r="N183" t="s">
        <v>189</v>
      </c>
      <c r="O183" t="s">
        <v>166</v>
      </c>
      <c r="P183" t="s">
        <v>167</v>
      </c>
      <c r="Q183" t="s">
        <v>90</v>
      </c>
      <c r="R183" t="s">
        <v>338</v>
      </c>
      <c r="S183">
        <v>0</v>
      </c>
      <c r="T183">
        <v>0</v>
      </c>
      <c r="U183">
        <v>0</v>
      </c>
      <c r="V183">
        <v>0</v>
      </c>
      <c r="W183">
        <v>0</v>
      </c>
      <c r="X183">
        <v>2</v>
      </c>
      <c r="Y183">
        <v>0</v>
      </c>
      <c r="Z183">
        <v>0</v>
      </c>
      <c r="AA183">
        <v>0</v>
      </c>
      <c r="AB183">
        <v>0</v>
      </c>
      <c r="AC183">
        <v>0</v>
      </c>
      <c r="AD183">
        <v>2</v>
      </c>
      <c r="AE183">
        <v>0</v>
      </c>
      <c r="AF183">
        <v>0</v>
      </c>
      <c r="AG183">
        <v>0</v>
      </c>
      <c r="AH183">
        <v>0</v>
      </c>
      <c r="AI183">
        <v>0</v>
      </c>
      <c r="AJ183">
        <v>0</v>
      </c>
      <c r="AK183">
        <v>0</v>
      </c>
      <c r="AL183">
        <v>0</v>
      </c>
      <c r="AM183">
        <v>0</v>
      </c>
      <c r="AN183">
        <v>0</v>
      </c>
      <c r="AO183">
        <v>0</v>
      </c>
      <c r="AP183">
        <v>0</v>
      </c>
      <c r="AQ183">
        <v>0</v>
      </c>
      <c r="AR183">
        <v>0</v>
      </c>
      <c r="AS183">
        <v>0</v>
      </c>
      <c r="AT183">
        <v>0</v>
      </c>
      <c r="AU183" t="s">
        <v>51</v>
      </c>
      <c r="AV183" t="s">
        <v>325</v>
      </c>
      <c r="AW183" t="s">
        <v>169</v>
      </c>
      <c r="AX183" t="s">
        <v>332</v>
      </c>
      <c r="AY183">
        <v>77007</v>
      </c>
      <c r="AZ183">
        <v>48201510702</v>
      </c>
      <c r="BA183" t="s">
        <v>170</v>
      </c>
      <c r="BB183" t="s">
        <v>171</v>
      </c>
      <c r="BC183">
        <v>162048</v>
      </c>
      <c r="BD183">
        <v>2994</v>
      </c>
      <c r="BE183" t="s">
        <v>327</v>
      </c>
      <c r="BF183" t="s">
        <v>327</v>
      </c>
      <c r="BG183" t="s">
        <v>327</v>
      </c>
    </row>
    <row r="184" spans="1:59" x14ac:dyDescent="0.25">
      <c r="A184">
        <v>589092</v>
      </c>
      <c r="B184">
        <v>18686095</v>
      </c>
      <c r="C184">
        <v>2022</v>
      </c>
      <c r="D184" s="80">
        <v>44568</v>
      </c>
      <c r="E184">
        <v>16</v>
      </c>
      <c r="F184" t="s">
        <v>172</v>
      </c>
      <c r="G184" t="s">
        <v>161</v>
      </c>
      <c r="H184" t="s">
        <v>334</v>
      </c>
      <c r="I184" t="s">
        <v>188</v>
      </c>
      <c r="J184">
        <v>29.7674989</v>
      </c>
      <c r="K184">
        <v>-95.397028759999998</v>
      </c>
      <c r="L184" t="s">
        <v>174</v>
      </c>
      <c r="M184" t="s">
        <v>164</v>
      </c>
      <c r="N184" t="s">
        <v>189</v>
      </c>
      <c r="O184" t="s">
        <v>166</v>
      </c>
      <c r="P184" t="s">
        <v>167</v>
      </c>
      <c r="Q184" t="s">
        <v>86</v>
      </c>
      <c r="R184" t="s">
        <v>182</v>
      </c>
      <c r="S184">
        <v>0</v>
      </c>
      <c r="T184">
        <v>0</v>
      </c>
      <c r="U184">
        <v>0</v>
      </c>
      <c r="V184">
        <v>0</v>
      </c>
      <c r="W184">
        <v>0</v>
      </c>
      <c r="X184">
        <v>2</v>
      </c>
      <c r="Y184">
        <v>0</v>
      </c>
      <c r="Z184">
        <v>0</v>
      </c>
      <c r="AA184">
        <v>0</v>
      </c>
      <c r="AB184">
        <v>0</v>
      </c>
      <c r="AC184">
        <v>0</v>
      </c>
      <c r="AD184">
        <v>2</v>
      </c>
      <c r="AE184">
        <v>0</v>
      </c>
      <c r="AF184">
        <v>0</v>
      </c>
      <c r="AG184">
        <v>0</v>
      </c>
      <c r="AH184">
        <v>0</v>
      </c>
      <c r="AI184">
        <v>0</v>
      </c>
      <c r="AJ184">
        <v>0</v>
      </c>
      <c r="AK184">
        <v>0</v>
      </c>
      <c r="AL184">
        <v>0</v>
      </c>
      <c r="AM184">
        <v>0</v>
      </c>
      <c r="AN184">
        <v>0</v>
      </c>
      <c r="AO184">
        <v>0</v>
      </c>
      <c r="AP184">
        <v>0</v>
      </c>
      <c r="AQ184">
        <v>0</v>
      </c>
      <c r="AR184">
        <v>0</v>
      </c>
      <c r="AS184">
        <v>0</v>
      </c>
      <c r="AT184">
        <v>0</v>
      </c>
      <c r="AU184" t="s">
        <v>51</v>
      </c>
      <c r="AV184" t="s">
        <v>325</v>
      </c>
      <c r="AW184" t="s">
        <v>169</v>
      </c>
      <c r="AX184" t="s">
        <v>332</v>
      </c>
      <c r="AY184">
        <v>77007</v>
      </c>
      <c r="AZ184">
        <v>48201510202</v>
      </c>
      <c r="BA184" t="s">
        <v>170</v>
      </c>
      <c r="BB184" t="s">
        <v>171</v>
      </c>
      <c r="BC184">
        <v>162048</v>
      </c>
      <c r="BD184">
        <v>2994</v>
      </c>
      <c r="BE184" t="s">
        <v>327</v>
      </c>
      <c r="BF184" t="s">
        <v>327</v>
      </c>
      <c r="BG184" t="s">
        <v>327</v>
      </c>
    </row>
    <row r="185" spans="1:59" x14ac:dyDescent="0.25">
      <c r="A185">
        <v>592464</v>
      </c>
      <c r="B185">
        <v>18702175</v>
      </c>
      <c r="C185">
        <v>2022</v>
      </c>
      <c r="D185" s="80">
        <v>44575</v>
      </c>
      <c r="E185">
        <v>16</v>
      </c>
      <c r="F185" t="s">
        <v>172</v>
      </c>
      <c r="G185" t="s">
        <v>161</v>
      </c>
      <c r="H185" t="s">
        <v>323</v>
      </c>
      <c r="I185" t="s">
        <v>179</v>
      </c>
      <c r="J185">
        <v>29.761134800000001</v>
      </c>
      <c r="K185">
        <v>-95.39815308</v>
      </c>
      <c r="L185" t="s">
        <v>174</v>
      </c>
      <c r="M185" t="s">
        <v>164</v>
      </c>
      <c r="N185" t="s">
        <v>165</v>
      </c>
      <c r="O185" t="s">
        <v>166</v>
      </c>
      <c r="P185" t="s">
        <v>167</v>
      </c>
      <c r="Q185" t="s">
        <v>90</v>
      </c>
      <c r="R185" t="s">
        <v>182</v>
      </c>
      <c r="S185">
        <v>0</v>
      </c>
      <c r="T185">
        <v>0</v>
      </c>
      <c r="U185">
        <v>0</v>
      </c>
      <c r="V185">
        <v>0</v>
      </c>
      <c r="W185">
        <v>0</v>
      </c>
      <c r="X185">
        <v>3</v>
      </c>
      <c r="Y185">
        <v>0</v>
      </c>
      <c r="Z185">
        <v>0</v>
      </c>
      <c r="AA185">
        <v>0</v>
      </c>
      <c r="AB185">
        <v>0</v>
      </c>
      <c r="AC185">
        <v>0</v>
      </c>
      <c r="AD185">
        <v>3</v>
      </c>
      <c r="AE185">
        <v>0</v>
      </c>
      <c r="AF185">
        <v>0</v>
      </c>
      <c r="AG185">
        <v>0</v>
      </c>
      <c r="AH185">
        <v>0</v>
      </c>
      <c r="AI185">
        <v>0</v>
      </c>
      <c r="AJ185">
        <v>0</v>
      </c>
      <c r="AK185">
        <v>0</v>
      </c>
      <c r="AL185">
        <v>0</v>
      </c>
      <c r="AM185">
        <v>0</v>
      </c>
      <c r="AN185">
        <v>0</v>
      </c>
      <c r="AO185">
        <v>0</v>
      </c>
      <c r="AP185">
        <v>0</v>
      </c>
      <c r="AQ185">
        <v>0</v>
      </c>
      <c r="AR185">
        <v>0</v>
      </c>
      <c r="AS185">
        <v>0</v>
      </c>
      <c r="AT185">
        <v>0</v>
      </c>
      <c r="AU185" t="s">
        <v>51</v>
      </c>
      <c r="AV185" t="s">
        <v>325</v>
      </c>
      <c r="AW185" t="s">
        <v>169</v>
      </c>
      <c r="AX185" t="s">
        <v>326</v>
      </c>
      <c r="AY185">
        <v>77019</v>
      </c>
      <c r="AZ185">
        <v>48201410201</v>
      </c>
      <c r="BA185" t="s">
        <v>170</v>
      </c>
      <c r="BB185" t="s">
        <v>171</v>
      </c>
      <c r="BC185">
        <v>161828</v>
      </c>
      <c r="BD185">
        <v>2994</v>
      </c>
      <c r="BE185" t="s">
        <v>327</v>
      </c>
      <c r="BF185" t="s">
        <v>327</v>
      </c>
      <c r="BG185" t="s">
        <v>327</v>
      </c>
    </row>
    <row r="186" spans="1:59" x14ac:dyDescent="0.25">
      <c r="A186">
        <v>595881</v>
      </c>
      <c r="B186">
        <v>18716090</v>
      </c>
      <c r="C186">
        <v>2022</v>
      </c>
      <c r="D186" s="80">
        <v>44580</v>
      </c>
      <c r="E186">
        <v>22</v>
      </c>
      <c r="F186" t="s">
        <v>198</v>
      </c>
      <c r="G186" t="s">
        <v>161</v>
      </c>
      <c r="H186" t="s">
        <v>334</v>
      </c>
      <c r="I186" t="s">
        <v>184</v>
      </c>
      <c r="J186">
        <v>29.766524799999999</v>
      </c>
      <c r="K186">
        <v>-95.397383079999997</v>
      </c>
      <c r="L186" t="s">
        <v>174</v>
      </c>
      <c r="M186" t="s">
        <v>192</v>
      </c>
      <c r="N186" t="s">
        <v>185</v>
      </c>
      <c r="O186" t="s">
        <v>166</v>
      </c>
      <c r="P186" t="s">
        <v>167</v>
      </c>
      <c r="Q186" t="s">
        <v>87</v>
      </c>
      <c r="R186" t="s">
        <v>186</v>
      </c>
      <c r="S186">
        <v>0</v>
      </c>
      <c r="T186">
        <v>0</v>
      </c>
      <c r="U186">
        <v>0</v>
      </c>
      <c r="V186">
        <v>0</v>
      </c>
      <c r="W186">
        <v>0</v>
      </c>
      <c r="X186">
        <v>2</v>
      </c>
      <c r="Y186">
        <v>0</v>
      </c>
      <c r="Z186">
        <v>0</v>
      </c>
      <c r="AA186">
        <v>0</v>
      </c>
      <c r="AB186">
        <v>0</v>
      </c>
      <c r="AC186">
        <v>0</v>
      </c>
      <c r="AD186">
        <v>2</v>
      </c>
      <c r="AE186">
        <v>0</v>
      </c>
      <c r="AF186">
        <v>0</v>
      </c>
      <c r="AG186">
        <v>0</v>
      </c>
      <c r="AH186">
        <v>0</v>
      </c>
      <c r="AI186">
        <v>0</v>
      </c>
      <c r="AJ186">
        <v>0</v>
      </c>
      <c r="AK186">
        <v>0</v>
      </c>
      <c r="AL186">
        <v>0</v>
      </c>
      <c r="AM186">
        <v>0</v>
      </c>
      <c r="AN186">
        <v>0</v>
      </c>
      <c r="AO186">
        <v>0</v>
      </c>
      <c r="AP186">
        <v>0</v>
      </c>
      <c r="AQ186">
        <v>0</v>
      </c>
      <c r="AR186">
        <v>0</v>
      </c>
      <c r="AS186">
        <v>0</v>
      </c>
      <c r="AT186">
        <v>0</v>
      </c>
      <c r="AU186" t="s">
        <v>51</v>
      </c>
      <c r="AV186" t="s">
        <v>325</v>
      </c>
      <c r="AW186" t="s">
        <v>169</v>
      </c>
      <c r="AX186" t="s">
        <v>332</v>
      </c>
      <c r="AY186">
        <v>77007</v>
      </c>
      <c r="AZ186">
        <v>48201510202</v>
      </c>
      <c r="BA186" t="s">
        <v>170</v>
      </c>
      <c r="BB186" t="s">
        <v>171</v>
      </c>
      <c r="BC186">
        <v>162048</v>
      </c>
      <c r="BD186">
        <v>2994</v>
      </c>
      <c r="BE186" t="s">
        <v>327</v>
      </c>
      <c r="BF186" t="s">
        <v>327</v>
      </c>
      <c r="BG186" t="s">
        <v>327</v>
      </c>
    </row>
    <row r="187" spans="1:59" x14ac:dyDescent="0.25">
      <c r="A187">
        <v>596670</v>
      </c>
      <c r="B187">
        <v>18719554</v>
      </c>
      <c r="C187">
        <v>2022</v>
      </c>
      <c r="D187" s="80">
        <v>44585</v>
      </c>
      <c r="E187">
        <v>17</v>
      </c>
      <c r="F187" t="s">
        <v>183</v>
      </c>
      <c r="G187" t="s">
        <v>161</v>
      </c>
      <c r="H187" t="s">
        <v>341</v>
      </c>
      <c r="I187" t="s">
        <v>162</v>
      </c>
      <c r="J187">
        <v>29.763902259999998</v>
      </c>
      <c r="K187">
        <v>-95.398920129999993</v>
      </c>
      <c r="L187" t="s">
        <v>202</v>
      </c>
      <c r="M187" t="s">
        <v>164</v>
      </c>
      <c r="N187" t="s">
        <v>189</v>
      </c>
      <c r="O187" t="s">
        <v>200</v>
      </c>
      <c r="P187" t="s">
        <v>167</v>
      </c>
      <c r="Q187" t="s">
        <v>86</v>
      </c>
      <c r="R187" t="s">
        <v>340</v>
      </c>
      <c r="S187">
        <v>0</v>
      </c>
      <c r="T187">
        <v>0</v>
      </c>
      <c r="U187">
        <v>0</v>
      </c>
      <c r="V187">
        <v>0</v>
      </c>
      <c r="W187">
        <v>0</v>
      </c>
      <c r="X187">
        <v>2</v>
      </c>
      <c r="Y187">
        <v>0</v>
      </c>
      <c r="Z187">
        <v>0</v>
      </c>
      <c r="AA187">
        <v>0</v>
      </c>
      <c r="AB187">
        <v>0</v>
      </c>
      <c r="AC187">
        <v>0</v>
      </c>
      <c r="AD187">
        <v>2</v>
      </c>
      <c r="AE187">
        <v>0</v>
      </c>
      <c r="AF187">
        <v>0</v>
      </c>
      <c r="AG187">
        <v>0</v>
      </c>
      <c r="AH187">
        <v>0</v>
      </c>
      <c r="AI187">
        <v>0</v>
      </c>
      <c r="AJ187">
        <v>0</v>
      </c>
      <c r="AK187">
        <v>0</v>
      </c>
      <c r="AL187">
        <v>0</v>
      </c>
      <c r="AM187">
        <v>0</v>
      </c>
      <c r="AN187">
        <v>0</v>
      </c>
      <c r="AO187">
        <v>0</v>
      </c>
      <c r="AP187">
        <v>0</v>
      </c>
      <c r="AQ187">
        <v>0</v>
      </c>
      <c r="AR187">
        <v>0</v>
      </c>
      <c r="AS187">
        <v>0</v>
      </c>
      <c r="AT187">
        <v>0</v>
      </c>
      <c r="AU187" t="s">
        <v>51</v>
      </c>
      <c r="AV187" t="s">
        <v>325</v>
      </c>
      <c r="AW187" t="s">
        <v>169</v>
      </c>
      <c r="AX187" t="s">
        <v>332</v>
      </c>
      <c r="AY187">
        <v>77007</v>
      </c>
      <c r="AZ187">
        <v>48201510202</v>
      </c>
      <c r="BA187" t="s">
        <v>170</v>
      </c>
      <c r="BB187" t="s">
        <v>171</v>
      </c>
      <c r="BC187">
        <v>56668</v>
      </c>
      <c r="BD187">
        <v>2994</v>
      </c>
      <c r="BE187" t="s">
        <v>327</v>
      </c>
      <c r="BF187" t="s">
        <v>327</v>
      </c>
      <c r="BG187" t="s">
        <v>327</v>
      </c>
    </row>
    <row r="188" spans="1:59" x14ac:dyDescent="0.25">
      <c r="A188">
        <v>597001</v>
      </c>
      <c r="B188">
        <v>18720601</v>
      </c>
      <c r="C188">
        <v>2022</v>
      </c>
      <c r="D188" s="80">
        <v>44590</v>
      </c>
      <c r="E188">
        <v>15</v>
      </c>
      <c r="F188" t="s">
        <v>178</v>
      </c>
      <c r="G188" t="s">
        <v>161</v>
      </c>
      <c r="H188" t="s">
        <v>334</v>
      </c>
      <c r="I188" t="s">
        <v>188</v>
      </c>
      <c r="J188">
        <v>29.7629135</v>
      </c>
      <c r="K188">
        <v>-95.398883839999996</v>
      </c>
      <c r="L188" t="s">
        <v>174</v>
      </c>
      <c r="M188" t="s">
        <v>164</v>
      </c>
      <c r="N188" t="s">
        <v>189</v>
      </c>
      <c r="O188" t="s">
        <v>166</v>
      </c>
      <c r="P188" t="s">
        <v>167</v>
      </c>
      <c r="Q188" t="s">
        <v>86</v>
      </c>
      <c r="R188" t="s">
        <v>197</v>
      </c>
      <c r="S188">
        <v>0</v>
      </c>
      <c r="T188">
        <v>0</v>
      </c>
      <c r="U188">
        <v>0</v>
      </c>
      <c r="V188">
        <v>0</v>
      </c>
      <c r="W188">
        <v>0</v>
      </c>
      <c r="X188">
        <v>2</v>
      </c>
      <c r="Y188">
        <v>0</v>
      </c>
      <c r="Z188">
        <v>0</v>
      </c>
      <c r="AA188">
        <v>0</v>
      </c>
      <c r="AB188">
        <v>0</v>
      </c>
      <c r="AC188">
        <v>0</v>
      </c>
      <c r="AD188">
        <v>2</v>
      </c>
      <c r="AE188">
        <v>0</v>
      </c>
      <c r="AF188">
        <v>0</v>
      </c>
      <c r="AG188">
        <v>0</v>
      </c>
      <c r="AH188">
        <v>0</v>
      </c>
      <c r="AI188">
        <v>0</v>
      </c>
      <c r="AJ188">
        <v>0</v>
      </c>
      <c r="AK188">
        <v>0</v>
      </c>
      <c r="AL188">
        <v>0</v>
      </c>
      <c r="AM188">
        <v>0</v>
      </c>
      <c r="AN188">
        <v>0</v>
      </c>
      <c r="AO188">
        <v>0</v>
      </c>
      <c r="AP188">
        <v>0</v>
      </c>
      <c r="AQ188">
        <v>0</v>
      </c>
      <c r="AR188">
        <v>0</v>
      </c>
      <c r="AS188">
        <v>0</v>
      </c>
      <c r="AT188">
        <v>0</v>
      </c>
      <c r="AU188" t="s">
        <v>51</v>
      </c>
      <c r="AV188" t="s">
        <v>325</v>
      </c>
      <c r="AW188" t="s">
        <v>169</v>
      </c>
      <c r="AX188" t="s">
        <v>332</v>
      </c>
      <c r="AY188">
        <v>77007</v>
      </c>
      <c r="AZ188">
        <v>48201510202</v>
      </c>
      <c r="BA188" t="s">
        <v>170</v>
      </c>
      <c r="BB188" t="s">
        <v>171</v>
      </c>
      <c r="BC188">
        <v>56668</v>
      </c>
      <c r="BD188">
        <v>2994</v>
      </c>
      <c r="BE188" t="s">
        <v>327</v>
      </c>
      <c r="BF188" t="s">
        <v>327</v>
      </c>
      <c r="BG188" t="s">
        <v>327</v>
      </c>
    </row>
    <row r="189" spans="1:59" x14ac:dyDescent="0.25">
      <c r="A189">
        <v>597005</v>
      </c>
      <c r="B189">
        <v>18720607</v>
      </c>
      <c r="C189">
        <v>2022</v>
      </c>
      <c r="D189" s="80">
        <v>44589</v>
      </c>
      <c r="E189">
        <v>16</v>
      </c>
      <c r="F189" t="s">
        <v>172</v>
      </c>
      <c r="G189" t="s">
        <v>161</v>
      </c>
      <c r="H189" t="s">
        <v>323</v>
      </c>
      <c r="I189" t="s">
        <v>162</v>
      </c>
      <c r="J189">
        <v>29.759397750000002</v>
      </c>
      <c r="K189">
        <v>-95.398150830000006</v>
      </c>
      <c r="L189" t="s">
        <v>174</v>
      </c>
      <c r="M189" t="s">
        <v>164</v>
      </c>
      <c r="N189" t="s">
        <v>189</v>
      </c>
      <c r="O189" t="s">
        <v>166</v>
      </c>
      <c r="P189" t="s">
        <v>167</v>
      </c>
      <c r="Q189" t="s">
        <v>89</v>
      </c>
      <c r="R189" t="s">
        <v>373</v>
      </c>
      <c r="S189">
        <v>0</v>
      </c>
      <c r="T189">
        <v>0</v>
      </c>
      <c r="U189">
        <v>0</v>
      </c>
      <c r="V189">
        <v>0</v>
      </c>
      <c r="W189">
        <v>0</v>
      </c>
      <c r="X189">
        <v>1</v>
      </c>
      <c r="Y189">
        <v>1</v>
      </c>
      <c r="Z189">
        <v>0</v>
      </c>
      <c r="AA189">
        <v>0</v>
      </c>
      <c r="AB189">
        <v>0</v>
      </c>
      <c r="AC189">
        <v>0</v>
      </c>
      <c r="AD189">
        <v>1</v>
      </c>
      <c r="AE189">
        <v>0</v>
      </c>
      <c r="AF189">
        <v>1</v>
      </c>
      <c r="AG189">
        <v>0</v>
      </c>
      <c r="AH189">
        <v>0</v>
      </c>
      <c r="AI189">
        <v>0</v>
      </c>
      <c r="AJ189">
        <v>0</v>
      </c>
      <c r="AK189">
        <v>0</v>
      </c>
      <c r="AL189">
        <v>0</v>
      </c>
      <c r="AM189">
        <v>0</v>
      </c>
      <c r="AN189">
        <v>0</v>
      </c>
      <c r="AO189">
        <v>0</v>
      </c>
      <c r="AP189">
        <v>0</v>
      </c>
      <c r="AQ189">
        <v>0</v>
      </c>
      <c r="AR189">
        <v>0</v>
      </c>
      <c r="AS189">
        <v>0</v>
      </c>
      <c r="AT189">
        <v>0</v>
      </c>
      <c r="AU189" t="s">
        <v>51</v>
      </c>
      <c r="AV189" t="s">
        <v>325</v>
      </c>
      <c r="AW189" t="s">
        <v>169</v>
      </c>
      <c r="AX189" t="s">
        <v>326</v>
      </c>
      <c r="AY189">
        <v>77019</v>
      </c>
      <c r="AZ189">
        <v>48201410201</v>
      </c>
      <c r="BA189" t="s">
        <v>170</v>
      </c>
      <c r="BB189" t="s">
        <v>171</v>
      </c>
      <c r="BC189">
        <v>161828</v>
      </c>
      <c r="BD189">
        <v>2994</v>
      </c>
      <c r="BE189" t="s">
        <v>327</v>
      </c>
      <c r="BF189" t="s">
        <v>327</v>
      </c>
      <c r="BG189" t="s">
        <v>327</v>
      </c>
    </row>
    <row r="190" spans="1:59" x14ac:dyDescent="0.25">
      <c r="A190">
        <v>602708</v>
      </c>
      <c r="B190">
        <v>18743106</v>
      </c>
      <c r="C190">
        <v>2022</v>
      </c>
      <c r="D190" s="80">
        <v>44595</v>
      </c>
      <c r="E190">
        <v>11</v>
      </c>
      <c r="F190" t="s">
        <v>160</v>
      </c>
      <c r="G190" t="s">
        <v>161</v>
      </c>
      <c r="H190" t="s">
        <v>331</v>
      </c>
      <c r="I190" t="s">
        <v>342</v>
      </c>
      <c r="J190">
        <v>29.769544799999998</v>
      </c>
      <c r="K190">
        <v>-95.397293079999997</v>
      </c>
      <c r="L190" t="s">
        <v>330</v>
      </c>
      <c r="M190" t="s">
        <v>164</v>
      </c>
      <c r="N190" t="s">
        <v>165</v>
      </c>
      <c r="O190" t="s">
        <v>166</v>
      </c>
      <c r="P190" t="s">
        <v>167</v>
      </c>
      <c r="Q190" t="s">
        <v>87</v>
      </c>
      <c r="R190" t="s">
        <v>324</v>
      </c>
      <c r="S190">
        <v>0</v>
      </c>
      <c r="T190">
        <v>0</v>
      </c>
      <c r="U190">
        <v>0</v>
      </c>
      <c r="V190">
        <v>0</v>
      </c>
      <c r="W190">
        <v>0</v>
      </c>
      <c r="X190">
        <v>2</v>
      </c>
      <c r="Y190">
        <v>1</v>
      </c>
      <c r="Z190">
        <v>0</v>
      </c>
      <c r="AA190">
        <v>0</v>
      </c>
      <c r="AB190">
        <v>0</v>
      </c>
      <c r="AC190">
        <v>0</v>
      </c>
      <c r="AD190">
        <v>2</v>
      </c>
      <c r="AE190">
        <v>0</v>
      </c>
      <c r="AF190">
        <v>1</v>
      </c>
      <c r="AG190">
        <v>0</v>
      </c>
      <c r="AH190">
        <v>0</v>
      </c>
      <c r="AI190">
        <v>0</v>
      </c>
      <c r="AJ190">
        <v>0</v>
      </c>
      <c r="AK190">
        <v>0</v>
      </c>
      <c r="AL190">
        <v>0</v>
      </c>
      <c r="AM190">
        <v>0</v>
      </c>
      <c r="AN190">
        <v>0</v>
      </c>
      <c r="AO190">
        <v>0</v>
      </c>
      <c r="AP190">
        <v>0</v>
      </c>
      <c r="AQ190">
        <v>0</v>
      </c>
      <c r="AR190">
        <v>0</v>
      </c>
      <c r="AS190">
        <v>0</v>
      </c>
      <c r="AT190">
        <v>0</v>
      </c>
      <c r="AU190" t="s">
        <v>51</v>
      </c>
      <c r="AV190" t="s">
        <v>325</v>
      </c>
      <c r="AW190" t="s">
        <v>169</v>
      </c>
      <c r="AX190" t="s">
        <v>332</v>
      </c>
      <c r="AY190">
        <v>77007</v>
      </c>
      <c r="AZ190">
        <v>48201510702</v>
      </c>
      <c r="BA190" t="s">
        <v>170</v>
      </c>
      <c r="BB190" t="s">
        <v>171</v>
      </c>
      <c r="BC190">
        <v>162048</v>
      </c>
      <c r="BD190">
        <v>2994</v>
      </c>
      <c r="BE190" t="s">
        <v>327</v>
      </c>
      <c r="BF190" t="s">
        <v>327</v>
      </c>
      <c r="BG190" t="s">
        <v>327</v>
      </c>
    </row>
    <row r="191" spans="1:59" x14ac:dyDescent="0.25">
      <c r="A191">
        <v>608211</v>
      </c>
      <c r="B191">
        <v>18765234</v>
      </c>
      <c r="C191">
        <v>2022</v>
      </c>
      <c r="D191" s="80">
        <v>44616</v>
      </c>
      <c r="E191">
        <v>9</v>
      </c>
      <c r="F191" t="s">
        <v>160</v>
      </c>
      <c r="G191" t="s">
        <v>161</v>
      </c>
      <c r="H191" t="s">
        <v>334</v>
      </c>
      <c r="I191" t="s">
        <v>177</v>
      </c>
      <c r="J191">
        <v>29.766524799999999</v>
      </c>
      <c r="K191">
        <v>-95.397383079999997</v>
      </c>
      <c r="L191" t="s">
        <v>163</v>
      </c>
      <c r="M191" t="s">
        <v>164</v>
      </c>
      <c r="N191" t="s">
        <v>185</v>
      </c>
      <c r="O191" t="s">
        <v>166</v>
      </c>
      <c r="P191" t="s">
        <v>167</v>
      </c>
      <c r="Q191" t="s">
        <v>87</v>
      </c>
      <c r="R191" t="s">
        <v>186</v>
      </c>
      <c r="S191">
        <v>0</v>
      </c>
      <c r="T191">
        <v>0</v>
      </c>
      <c r="U191">
        <v>0</v>
      </c>
      <c r="V191">
        <v>0</v>
      </c>
      <c r="W191">
        <v>0</v>
      </c>
      <c r="X191">
        <v>4</v>
      </c>
      <c r="Y191">
        <v>0</v>
      </c>
      <c r="Z191">
        <v>0</v>
      </c>
      <c r="AA191">
        <v>0</v>
      </c>
      <c r="AB191">
        <v>0</v>
      </c>
      <c r="AC191">
        <v>0</v>
      </c>
      <c r="AD191">
        <v>4</v>
      </c>
      <c r="AE191">
        <v>0</v>
      </c>
      <c r="AF191">
        <v>0</v>
      </c>
      <c r="AG191">
        <v>0</v>
      </c>
      <c r="AH191">
        <v>0</v>
      </c>
      <c r="AI191">
        <v>0</v>
      </c>
      <c r="AJ191">
        <v>0</v>
      </c>
      <c r="AK191">
        <v>0</v>
      </c>
      <c r="AL191">
        <v>0</v>
      </c>
      <c r="AM191">
        <v>0</v>
      </c>
      <c r="AN191">
        <v>0</v>
      </c>
      <c r="AO191">
        <v>0</v>
      </c>
      <c r="AP191">
        <v>0</v>
      </c>
      <c r="AQ191">
        <v>0</v>
      </c>
      <c r="AR191">
        <v>0</v>
      </c>
      <c r="AS191">
        <v>0</v>
      </c>
      <c r="AT191">
        <v>0</v>
      </c>
      <c r="AU191" t="s">
        <v>51</v>
      </c>
      <c r="AV191" t="s">
        <v>325</v>
      </c>
      <c r="AW191" t="s">
        <v>169</v>
      </c>
      <c r="AX191" t="s">
        <v>332</v>
      </c>
      <c r="AY191">
        <v>77007</v>
      </c>
      <c r="AZ191">
        <v>48201510202</v>
      </c>
      <c r="BA191" t="s">
        <v>170</v>
      </c>
      <c r="BB191" t="s">
        <v>171</v>
      </c>
      <c r="BC191">
        <v>162048</v>
      </c>
      <c r="BD191">
        <v>2994</v>
      </c>
      <c r="BE191" t="s">
        <v>327</v>
      </c>
      <c r="BF191" t="s">
        <v>327</v>
      </c>
      <c r="BG191" t="s">
        <v>327</v>
      </c>
    </row>
    <row r="192" spans="1:59" x14ac:dyDescent="0.25">
      <c r="A192">
        <v>611786</v>
      </c>
      <c r="B192">
        <v>18779451</v>
      </c>
      <c r="C192">
        <v>2022</v>
      </c>
      <c r="D192" s="80">
        <v>44565</v>
      </c>
      <c r="E192">
        <v>1</v>
      </c>
      <c r="F192" t="s">
        <v>195</v>
      </c>
      <c r="G192" t="s">
        <v>161</v>
      </c>
      <c r="H192" t="s">
        <v>334</v>
      </c>
      <c r="I192" t="s">
        <v>177</v>
      </c>
      <c r="J192">
        <v>29.762119370000001</v>
      </c>
      <c r="K192">
        <v>-95.398526419999996</v>
      </c>
      <c r="L192" t="s">
        <v>174</v>
      </c>
      <c r="M192" t="s">
        <v>339</v>
      </c>
      <c r="N192" t="s">
        <v>189</v>
      </c>
      <c r="O192" t="s">
        <v>200</v>
      </c>
      <c r="P192" t="s">
        <v>167</v>
      </c>
      <c r="Q192" t="s">
        <v>86</v>
      </c>
      <c r="R192" t="s">
        <v>340</v>
      </c>
      <c r="S192">
        <v>0</v>
      </c>
      <c r="T192">
        <v>0</v>
      </c>
      <c r="U192">
        <v>0</v>
      </c>
      <c r="V192">
        <v>0</v>
      </c>
      <c r="W192">
        <v>0</v>
      </c>
      <c r="X192">
        <v>1</v>
      </c>
      <c r="Y192">
        <v>0</v>
      </c>
      <c r="Z192">
        <v>0</v>
      </c>
      <c r="AA192">
        <v>0</v>
      </c>
      <c r="AB192">
        <v>0</v>
      </c>
      <c r="AC192">
        <v>0</v>
      </c>
      <c r="AD192">
        <v>1</v>
      </c>
      <c r="AE192">
        <v>0</v>
      </c>
      <c r="AF192">
        <v>0</v>
      </c>
      <c r="AG192">
        <v>0</v>
      </c>
      <c r="AH192">
        <v>0</v>
      </c>
      <c r="AI192">
        <v>0</v>
      </c>
      <c r="AJ192">
        <v>0</v>
      </c>
      <c r="AK192">
        <v>0</v>
      </c>
      <c r="AL192">
        <v>0</v>
      </c>
      <c r="AM192">
        <v>0</v>
      </c>
      <c r="AN192">
        <v>0</v>
      </c>
      <c r="AO192">
        <v>0</v>
      </c>
      <c r="AP192">
        <v>0</v>
      </c>
      <c r="AQ192">
        <v>0</v>
      </c>
      <c r="AR192">
        <v>0</v>
      </c>
      <c r="AS192">
        <v>0</v>
      </c>
      <c r="AT192">
        <v>0</v>
      </c>
      <c r="AU192" t="s">
        <v>51</v>
      </c>
      <c r="AV192" t="s">
        <v>325</v>
      </c>
      <c r="AW192" t="s">
        <v>169</v>
      </c>
      <c r="AX192" t="s">
        <v>332</v>
      </c>
      <c r="AY192">
        <v>77007</v>
      </c>
      <c r="AZ192">
        <v>48201510202</v>
      </c>
      <c r="BA192" t="s">
        <v>170</v>
      </c>
      <c r="BB192" t="s">
        <v>171</v>
      </c>
      <c r="BC192">
        <v>161828</v>
      </c>
      <c r="BD192">
        <v>2994</v>
      </c>
      <c r="BE192" t="s">
        <v>327</v>
      </c>
      <c r="BF192" t="s">
        <v>327</v>
      </c>
      <c r="BG192" t="s">
        <v>327</v>
      </c>
    </row>
    <row r="193" spans="1:59" x14ac:dyDescent="0.25">
      <c r="A193">
        <v>612848</v>
      </c>
      <c r="B193">
        <v>18783608</v>
      </c>
      <c r="C193">
        <v>2022</v>
      </c>
      <c r="D193" s="80">
        <v>44621</v>
      </c>
      <c r="E193">
        <v>19</v>
      </c>
      <c r="F193" t="s">
        <v>195</v>
      </c>
      <c r="G193" t="s">
        <v>161</v>
      </c>
      <c r="H193" t="s">
        <v>334</v>
      </c>
      <c r="I193" t="s">
        <v>179</v>
      </c>
      <c r="J193">
        <v>29.7680048</v>
      </c>
      <c r="K193">
        <v>-95.397173080000002</v>
      </c>
      <c r="L193" t="s">
        <v>174</v>
      </c>
      <c r="M193" t="s">
        <v>339</v>
      </c>
      <c r="N193" t="s">
        <v>189</v>
      </c>
      <c r="O193" t="s">
        <v>166</v>
      </c>
      <c r="P193" t="s">
        <v>167</v>
      </c>
      <c r="Q193" t="s">
        <v>87</v>
      </c>
      <c r="R193" t="s">
        <v>324</v>
      </c>
      <c r="S193">
        <v>0</v>
      </c>
      <c r="T193">
        <v>0</v>
      </c>
      <c r="U193">
        <v>0</v>
      </c>
      <c r="V193">
        <v>0</v>
      </c>
      <c r="W193">
        <v>0</v>
      </c>
      <c r="X193">
        <v>2</v>
      </c>
      <c r="Y193">
        <v>0</v>
      </c>
      <c r="Z193">
        <v>0</v>
      </c>
      <c r="AA193">
        <v>0</v>
      </c>
      <c r="AB193">
        <v>0</v>
      </c>
      <c r="AC193">
        <v>0</v>
      </c>
      <c r="AD193">
        <v>2</v>
      </c>
      <c r="AE193">
        <v>0</v>
      </c>
      <c r="AF193">
        <v>0</v>
      </c>
      <c r="AG193">
        <v>0</v>
      </c>
      <c r="AH193">
        <v>0</v>
      </c>
      <c r="AI193">
        <v>0</v>
      </c>
      <c r="AJ193">
        <v>0</v>
      </c>
      <c r="AK193">
        <v>0</v>
      </c>
      <c r="AL193">
        <v>0</v>
      </c>
      <c r="AM193">
        <v>0</v>
      </c>
      <c r="AN193">
        <v>0</v>
      </c>
      <c r="AO193">
        <v>0</v>
      </c>
      <c r="AP193">
        <v>0</v>
      </c>
      <c r="AQ193">
        <v>0</v>
      </c>
      <c r="AR193">
        <v>0</v>
      </c>
      <c r="AS193">
        <v>0</v>
      </c>
      <c r="AT193">
        <v>0</v>
      </c>
      <c r="AU193" t="s">
        <v>51</v>
      </c>
      <c r="AV193" t="s">
        <v>325</v>
      </c>
      <c r="AW193" t="s">
        <v>169</v>
      </c>
      <c r="AX193" t="s">
        <v>332</v>
      </c>
      <c r="AY193">
        <v>77007</v>
      </c>
      <c r="AZ193">
        <v>48201510702</v>
      </c>
      <c r="BA193" t="s">
        <v>170</v>
      </c>
      <c r="BB193" t="s">
        <v>171</v>
      </c>
      <c r="BC193">
        <v>162048</v>
      </c>
      <c r="BD193">
        <v>2994</v>
      </c>
      <c r="BE193" t="s">
        <v>327</v>
      </c>
      <c r="BF193" t="s">
        <v>327</v>
      </c>
      <c r="BG193" t="s">
        <v>327</v>
      </c>
    </row>
    <row r="194" spans="1:59" x14ac:dyDescent="0.25">
      <c r="A194">
        <v>614994</v>
      </c>
      <c r="B194">
        <v>18792044</v>
      </c>
      <c r="C194">
        <v>2022</v>
      </c>
      <c r="D194" s="80">
        <v>44616</v>
      </c>
      <c r="E194">
        <v>2</v>
      </c>
      <c r="F194" t="s">
        <v>160</v>
      </c>
      <c r="G194" t="s">
        <v>161</v>
      </c>
      <c r="H194" t="s">
        <v>323</v>
      </c>
      <c r="I194" t="s">
        <v>330</v>
      </c>
      <c r="J194">
        <v>29.757150339999999</v>
      </c>
      <c r="K194">
        <v>-95.398100729999996</v>
      </c>
      <c r="L194" t="s">
        <v>202</v>
      </c>
      <c r="M194" t="s">
        <v>192</v>
      </c>
      <c r="N194" t="s">
        <v>189</v>
      </c>
      <c r="O194" t="s">
        <v>200</v>
      </c>
      <c r="P194" t="s">
        <v>330</v>
      </c>
      <c r="Q194" t="s">
        <v>86</v>
      </c>
      <c r="R194" t="s">
        <v>358</v>
      </c>
      <c r="S194">
        <v>0</v>
      </c>
      <c r="T194">
        <v>0</v>
      </c>
      <c r="U194">
        <v>0</v>
      </c>
      <c r="V194">
        <v>0</v>
      </c>
      <c r="W194">
        <v>0</v>
      </c>
      <c r="X194">
        <v>0</v>
      </c>
      <c r="Y194">
        <v>1</v>
      </c>
      <c r="Z194">
        <v>0</v>
      </c>
      <c r="AA194">
        <v>0</v>
      </c>
      <c r="AB194">
        <v>0</v>
      </c>
      <c r="AC194">
        <v>0</v>
      </c>
      <c r="AD194">
        <v>0</v>
      </c>
      <c r="AE194">
        <v>0</v>
      </c>
      <c r="AF194">
        <v>1</v>
      </c>
      <c r="AG194">
        <v>0</v>
      </c>
      <c r="AH194">
        <v>0</v>
      </c>
      <c r="AI194">
        <v>0</v>
      </c>
      <c r="AJ194">
        <v>0</v>
      </c>
      <c r="AK194">
        <v>0</v>
      </c>
      <c r="AL194">
        <v>0</v>
      </c>
      <c r="AM194">
        <v>0</v>
      </c>
      <c r="AN194">
        <v>0</v>
      </c>
      <c r="AO194">
        <v>0</v>
      </c>
      <c r="AP194">
        <v>0</v>
      </c>
      <c r="AQ194">
        <v>0</v>
      </c>
      <c r="AR194">
        <v>0</v>
      </c>
      <c r="AS194">
        <v>0</v>
      </c>
      <c r="AT194">
        <v>0</v>
      </c>
      <c r="AU194" t="s">
        <v>51</v>
      </c>
      <c r="AV194" t="s">
        <v>325</v>
      </c>
      <c r="AW194" t="s">
        <v>169</v>
      </c>
      <c r="AX194" t="s">
        <v>326</v>
      </c>
      <c r="AY194">
        <v>77019</v>
      </c>
      <c r="AZ194">
        <v>48201410202</v>
      </c>
      <c r="BA194" t="s">
        <v>170</v>
      </c>
      <c r="BB194" t="s">
        <v>171</v>
      </c>
      <c r="BC194">
        <v>161608</v>
      </c>
      <c r="BD194">
        <v>2994</v>
      </c>
      <c r="BE194" t="s">
        <v>327</v>
      </c>
      <c r="BF194" t="s">
        <v>327</v>
      </c>
      <c r="BG194" t="s">
        <v>327</v>
      </c>
    </row>
    <row r="195" spans="1:59" x14ac:dyDescent="0.25">
      <c r="A195">
        <v>615267</v>
      </c>
      <c r="B195">
        <v>18793025</v>
      </c>
      <c r="C195">
        <v>2022</v>
      </c>
      <c r="D195" s="80">
        <v>44618</v>
      </c>
      <c r="E195">
        <v>8</v>
      </c>
      <c r="F195" t="s">
        <v>178</v>
      </c>
      <c r="G195" t="s">
        <v>161</v>
      </c>
      <c r="H195" t="s">
        <v>333</v>
      </c>
      <c r="I195" t="s">
        <v>162</v>
      </c>
      <c r="J195">
        <v>29.761136520000001</v>
      </c>
      <c r="K195">
        <v>-95.398147080000001</v>
      </c>
      <c r="L195" t="s">
        <v>163</v>
      </c>
      <c r="M195" t="s">
        <v>164</v>
      </c>
      <c r="N195" t="s">
        <v>189</v>
      </c>
      <c r="O195" t="s">
        <v>166</v>
      </c>
      <c r="P195" t="s">
        <v>167</v>
      </c>
      <c r="Q195" t="s">
        <v>86</v>
      </c>
      <c r="R195" t="s">
        <v>168</v>
      </c>
      <c r="S195">
        <v>0</v>
      </c>
      <c r="T195">
        <v>0</v>
      </c>
      <c r="U195">
        <v>0</v>
      </c>
      <c r="V195">
        <v>0</v>
      </c>
      <c r="W195">
        <v>0</v>
      </c>
      <c r="X195">
        <v>4</v>
      </c>
      <c r="Y195">
        <v>0</v>
      </c>
      <c r="Z195">
        <v>0</v>
      </c>
      <c r="AA195">
        <v>0</v>
      </c>
      <c r="AB195">
        <v>0</v>
      </c>
      <c r="AC195">
        <v>0</v>
      </c>
      <c r="AD195">
        <v>4</v>
      </c>
      <c r="AE195">
        <v>0</v>
      </c>
      <c r="AF195">
        <v>0</v>
      </c>
      <c r="AG195">
        <v>0</v>
      </c>
      <c r="AH195">
        <v>0</v>
      </c>
      <c r="AI195">
        <v>0</v>
      </c>
      <c r="AJ195">
        <v>0</v>
      </c>
      <c r="AK195">
        <v>0</v>
      </c>
      <c r="AL195">
        <v>0</v>
      </c>
      <c r="AM195">
        <v>0</v>
      </c>
      <c r="AN195">
        <v>0</v>
      </c>
      <c r="AO195">
        <v>0</v>
      </c>
      <c r="AP195">
        <v>0</v>
      </c>
      <c r="AQ195">
        <v>0</v>
      </c>
      <c r="AR195">
        <v>0</v>
      </c>
      <c r="AS195">
        <v>0</v>
      </c>
      <c r="AT195">
        <v>0</v>
      </c>
      <c r="AU195" t="s">
        <v>51</v>
      </c>
      <c r="AV195" t="s">
        <v>325</v>
      </c>
      <c r="AW195" t="s">
        <v>169</v>
      </c>
      <c r="AX195" t="s">
        <v>326</v>
      </c>
      <c r="AY195">
        <v>77019</v>
      </c>
      <c r="AZ195">
        <v>48201410201</v>
      </c>
      <c r="BA195" t="s">
        <v>170</v>
      </c>
      <c r="BB195" t="s">
        <v>171</v>
      </c>
      <c r="BC195">
        <v>161828</v>
      </c>
      <c r="BD195">
        <v>2994</v>
      </c>
      <c r="BE195" t="s">
        <v>327</v>
      </c>
      <c r="BF195" t="s">
        <v>327</v>
      </c>
      <c r="BG195" t="s">
        <v>327</v>
      </c>
    </row>
    <row r="196" spans="1:59" x14ac:dyDescent="0.25">
      <c r="A196">
        <v>616144</v>
      </c>
      <c r="B196">
        <v>18796123</v>
      </c>
      <c r="C196">
        <v>2022</v>
      </c>
      <c r="D196" s="80">
        <v>44633</v>
      </c>
      <c r="E196">
        <v>19</v>
      </c>
      <c r="F196" t="s">
        <v>191</v>
      </c>
      <c r="G196" t="s">
        <v>161</v>
      </c>
      <c r="H196" t="s">
        <v>323</v>
      </c>
      <c r="I196" t="s">
        <v>344</v>
      </c>
      <c r="J196">
        <v>29.765530829999999</v>
      </c>
      <c r="K196">
        <v>-95.398231929999994</v>
      </c>
      <c r="L196" t="s">
        <v>174</v>
      </c>
      <c r="M196" t="s">
        <v>164</v>
      </c>
      <c r="N196" t="s">
        <v>189</v>
      </c>
      <c r="O196" t="s">
        <v>166</v>
      </c>
      <c r="P196" t="s">
        <v>167</v>
      </c>
      <c r="Q196" t="s">
        <v>90</v>
      </c>
      <c r="R196" t="s">
        <v>197</v>
      </c>
      <c r="S196">
        <v>0</v>
      </c>
      <c r="T196">
        <v>0</v>
      </c>
      <c r="U196">
        <v>0</v>
      </c>
      <c r="V196">
        <v>0</v>
      </c>
      <c r="W196">
        <v>0</v>
      </c>
      <c r="X196">
        <v>2</v>
      </c>
      <c r="Y196">
        <v>0</v>
      </c>
      <c r="Z196">
        <v>0</v>
      </c>
      <c r="AA196">
        <v>0</v>
      </c>
      <c r="AB196">
        <v>0</v>
      </c>
      <c r="AC196">
        <v>0</v>
      </c>
      <c r="AD196">
        <v>2</v>
      </c>
      <c r="AE196">
        <v>0</v>
      </c>
      <c r="AF196">
        <v>0</v>
      </c>
      <c r="AG196">
        <v>0</v>
      </c>
      <c r="AH196">
        <v>0</v>
      </c>
      <c r="AI196">
        <v>0</v>
      </c>
      <c r="AJ196">
        <v>0</v>
      </c>
      <c r="AK196">
        <v>0</v>
      </c>
      <c r="AL196">
        <v>0</v>
      </c>
      <c r="AM196">
        <v>0</v>
      </c>
      <c r="AN196">
        <v>0</v>
      </c>
      <c r="AO196">
        <v>0</v>
      </c>
      <c r="AP196">
        <v>0</v>
      </c>
      <c r="AQ196">
        <v>0</v>
      </c>
      <c r="AR196">
        <v>0</v>
      </c>
      <c r="AS196">
        <v>0</v>
      </c>
      <c r="AT196">
        <v>0</v>
      </c>
      <c r="AU196" t="s">
        <v>51</v>
      </c>
      <c r="AV196" t="s">
        <v>325</v>
      </c>
      <c r="AW196" t="s">
        <v>169</v>
      </c>
      <c r="AX196" t="s">
        <v>326</v>
      </c>
      <c r="AY196">
        <v>77007</v>
      </c>
      <c r="AZ196">
        <v>48201510701</v>
      </c>
      <c r="BA196" t="s">
        <v>170</v>
      </c>
      <c r="BB196" t="s">
        <v>171</v>
      </c>
      <c r="BC196">
        <v>162048</v>
      </c>
      <c r="BD196">
        <v>2994</v>
      </c>
      <c r="BE196" t="s">
        <v>327</v>
      </c>
      <c r="BF196" t="s">
        <v>327</v>
      </c>
      <c r="BG196" t="s">
        <v>327</v>
      </c>
    </row>
    <row r="197" spans="1:59" x14ac:dyDescent="0.25">
      <c r="A197">
        <v>617770</v>
      </c>
      <c r="B197">
        <v>18802803</v>
      </c>
      <c r="C197">
        <v>2022</v>
      </c>
      <c r="D197" s="80">
        <v>44632</v>
      </c>
      <c r="E197">
        <v>15</v>
      </c>
      <c r="F197" t="s">
        <v>178</v>
      </c>
      <c r="G197" t="s">
        <v>161</v>
      </c>
      <c r="H197" t="s">
        <v>334</v>
      </c>
      <c r="I197" t="s">
        <v>188</v>
      </c>
      <c r="J197">
        <v>29.7680048</v>
      </c>
      <c r="K197">
        <v>-95.397173080000002</v>
      </c>
      <c r="L197" t="s">
        <v>174</v>
      </c>
      <c r="M197" t="s">
        <v>164</v>
      </c>
      <c r="N197" t="s">
        <v>189</v>
      </c>
      <c r="O197" t="s">
        <v>166</v>
      </c>
      <c r="P197" t="s">
        <v>167</v>
      </c>
      <c r="Q197" t="s">
        <v>90</v>
      </c>
      <c r="R197" t="s">
        <v>197</v>
      </c>
      <c r="S197">
        <v>0</v>
      </c>
      <c r="T197">
        <v>0</v>
      </c>
      <c r="U197">
        <v>0</v>
      </c>
      <c r="V197">
        <v>0</v>
      </c>
      <c r="W197">
        <v>0</v>
      </c>
      <c r="X197">
        <v>4</v>
      </c>
      <c r="Y197">
        <v>0</v>
      </c>
      <c r="Z197">
        <v>0</v>
      </c>
      <c r="AA197">
        <v>0</v>
      </c>
      <c r="AB197">
        <v>0</v>
      </c>
      <c r="AC197">
        <v>0</v>
      </c>
      <c r="AD197">
        <v>4</v>
      </c>
      <c r="AE197">
        <v>0</v>
      </c>
      <c r="AF197">
        <v>0</v>
      </c>
      <c r="AG197">
        <v>0</v>
      </c>
      <c r="AH197">
        <v>0</v>
      </c>
      <c r="AI197">
        <v>0</v>
      </c>
      <c r="AJ197">
        <v>0</v>
      </c>
      <c r="AK197">
        <v>0</v>
      </c>
      <c r="AL197">
        <v>0</v>
      </c>
      <c r="AM197">
        <v>0</v>
      </c>
      <c r="AN197">
        <v>0</v>
      </c>
      <c r="AO197">
        <v>0</v>
      </c>
      <c r="AP197">
        <v>0</v>
      </c>
      <c r="AQ197">
        <v>0</v>
      </c>
      <c r="AR197">
        <v>0</v>
      </c>
      <c r="AS197">
        <v>0</v>
      </c>
      <c r="AT197">
        <v>0</v>
      </c>
      <c r="AU197" t="s">
        <v>51</v>
      </c>
      <c r="AV197" t="s">
        <v>325</v>
      </c>
      <c r="AW197" t="s">
        <v>169</v>
      </c>
      <c r="AX197" t="s">
        <v>332</v>
      </c>
      <c r="AY197">
        <v>77007</v>
      </c>
      <c r="AZ197">
        <v>48201510702</v>
      </c>
      <c r="BA197" t="s">
        <v>170</v>
      </c>
      <c r="BB197" t="s">
        <v>171</v>
      </c>
      <c r="BC197">
        <v>162048</v>
      </c>
      <c r="BD197">
        <v>2994</v>
      </c>
      <c r="BE197" t="s">
        <v>327</v>
      </c>
      <c r="BF197" t="s">
        <v>327</v>
      </c>
      <c r="BG197" t="s">
        <v>327</v>
      </c>
    </row>
    <row r="198" spans="1:59" x14ac:dyDescent="0.25">
      <c r="A198">
        <v>623020</v>
      </c>
      <c r="B198">
        <v>18823082</v>
      </c>
      <c r="C198">
        <v>2022</v>
      </c>
      <c r="D198" s="80">
        <v>44648</v>
      </c>
      <c r="E198">
        <v>22</v>
      </c>
      <c r="F198" t="s">
        <v>183</v>
      </c>
      <c r="G198" t="s">
        <v>161</v>
      </c>
      <c r="H198" t="s">
        <v>323</v>
      </c>
      <c r="I198" t="s">
        <v>162</v>
      </c>
      <c r="J198">
        <v>29.76116214</v>
      </c>
      <c r="K198">
        <v>-95.398155360000004</v>
      </c>
      <c r="L198" t="s">
        <v>163</v>
      </c>
      <c r="M198" t="s">
        <v>192</v>
      </c>
      <c r="N198" t="s">
        <v>199</v>
      </c>
      <c r="O198" t="s">
        <v>200</v>
      </c>
      <c r="P198" t="s">
        <v>167</v>
      </c>
      <c r="Q198" t="s">
        <v>90</v>
      </c>
      <c r="R198" t="s">
        <v>197</v>
      </c>
      <c r="S198">
        <v>0</v>
      </c>
      <c r="T198">
        <v>0</v>
      </c>
      <c r="U198">
        <v>0</v>
      </c>
      <c r="V198">
        <v>0</v>
      </c>
      <c r="W198">
        <v>0</v>
      </c>
      <c r="X198">
        <v>1</v>
      </c>
      <c r="Y198">
        <v>0</v>
      </c>
      <c r="Z198">
        <v>0</v>
      </c>
      <c r="AA198">
        <v>0</v>
      </c>
      <c r="AB198">
        <v>0</v>
      </c>
      <c r="AC198">
        <v>0</v>
      </c>
      <c r="AD198">
        <v>1</v>
      </c>
      <c r="AE198">
        <v>0</v>
      </c>
      <c r="AF198">
        <v>0</v>
      </c>
      <c r="AG198">
        <v>0</v>
      </c>
      <c r="AH198">
        <v>0</v>
      </c>
      <c r="AI198">
        <v>0</v>
      </c>
      <c r="AJ198">
        <v>0</v>
      </c>
      <c r="AK198">
        <v>0</v>
      </c>
      <c r="AL198">
        <v>0</v>
      </c>
      <c r="AM198">
        <v>0</v>
      </c>
      <c r="AN198">
        <v>0</v>
      </c>
      <c r="AO198">
        <v>0</v>
      </c>
      <c r="AP198">
        <v>0</v>
      </c>
      <c r="AQ198">
        <v>0</v>
      </c>
      <c r="AR198">
        <v>0</v>
      </c>
      <c r="AS198">
        <v>0</v>
      </c>
      <c r="AT198">
        <v>0</v>
      </c>
      <c r="AU198" t="s">
        <v>51</v>
      </c>
      <c r="AV198" t="s">
        <v>325</v>
      </c>
      <c r="AW198" t="s">
        <v>169</v>
      </c>
      <c r="AX198" t="s">
        <v>326</v>
      </c>
      <c r="AY198">
        <v>77019</v>
      </c>
      <c r="AZ198">
        <v>48201410201</v>
      </c>
      <c r="BA198" t="s">
        <v>170</v>
      </c>
      <c r="BB198" t="s">
        <v>171</v>
      </c>
      <c r="BC198">
        <v>161828</v>
      </c>
      <c r="BD198">
        <v>2994</v>
      </c>
      <c r="BE198" t="s">
        <v>327</v>
      </c>
      <c r="BF198" t="s">
        <v>327</v>
      </c>
      <c r="BG198" t="s">
        <v>327</v>
      </c>
    </row>
    <row r="199" spans="1:59" x14ac:dyDescent="0.25">
      <c r="A199">
        <v>626293</v>
      </c>
      <c r="B199">
        <v>18835852</v>
      </c>
      <c r="C199">
        <v>2022</v>
      </c>
      <c r="D199" s="80">
        <v>44636</v>
      </c>
      <c r="E199">
        <v>15</v>
      </c>
      <c r="F199" t="s">
        <v>198</v>
      </c>
      <c r="G199" t="s">
        <v>161</v>
      </c>
      <c r="H199" t="s">
        <v>334</v>
      </c>
      <c r="I199" t="s">
        <v>179</v>
      </c>
      <c r="J199">
        <v>29.7680048</v>
      </c>
      <c r="K199">
        <v>-95.397173080000002</v>
      </c>
      <c r="L199" t="s">
        <v>174</v>
      </c>
      <c r="M199" t="s">
        <v>164</v>
      </c>
      <c r="N199" t="s">
        <v>189</v>
      </c>
      <c r="O199" t="s">
        <v>166</v>
      </c>
      <c r="P199" t="s">
        <v>125</v>
      </c>
      <c r="Q199" t="s">
        <v>87</v>
      </c>
      <c r="R199" t="s">
        <v>324</v>
      </c>
      <c r="S199">
        <v>0</v>
      </c>
      <c r="T199">
        <v>0</v>
      </c>
      <c r="U199">
        <v>0</v>
      </c>
      <c r="V199">
        <v>1</v>
      </c>
      <c r="W199">
        <v>1</v>
      </c>
      <c r="X199">
        <v>1</v>
      </c>
      <c r="Y199">
        <v>0</v>
      </c>
      <c r="Z199">
        <v>0</v>
      </c>
      <c r="AA199">
        <v>0</v>
      </c>
      <c r="AB199">
        <v>0</v>
      </c>
      <c r="AC199">
        <v>1</v>
      </c>
      <c r="AD199">
        <v>1</v>
      </c>
      <c r="AE199">
        <v>1</v>
      </c>
      <c r="AF199">
        <v>0</v>
      </c>
      <c r="AG199">
        <v>0</v>
      </c>
      <c r="AH199">
        <v>0</v>
      </c>
      <c r="AI199">
        <v>0</v>
      </c>
      <c r="AJ199">
        <v>0</v>
      </c>
      <c r="AK199">
        <v>0</v>
      </c>
      <c r="AL199">
        <v>0</v>
      </c>
      <c r="AM199">
        <v>0</v>
      </c>
      <c r="AN199">
        <v>0</v>
      </c>
      <c r="AO199">
        <v>0</v>
      </c>
      <c r="AP199">
        <v>0</v>
      </c>
      <c r="AQ199">
        <v>0</v>
      </c>
      <c r="AR199">
        <v>0</v>
      </c>
      <c r="AS199">
        <v>0</v>
      </c>
      <c r="AT199">
        <v>0</v>
      </c>
      <c r="AU199" t="s">
        <v>51</v>
      </c>
      <c r="AV199" t="s">
        <v>325</v>
      </c>
      <c r="AW199" t="s">
        <v>169</v>
      </c>
      <c r="AX199" t="s">
        <v>332</v>
      </c>
      <c r="AY199">
        <v>77007</v>
      </c>
      <c r="AZ199">
        <v>48201510702</v>
      </c>
      <c r="BA199" t="s">
        <v>170</v>
      </c>
      <c r="BB199" t="s">
        <v>171</v>
      </c>
      <c r="BC199">
        <v>162048</v>
      </c>
      <c r="BD199">
        <v>2994</v>
      </c>
      <c r="BE199" t="s">
        <v>327</v>
      </c>
      <c r="BF199" t="s">
        <v>327</v>
      </c>
      <c r="BG199" t="s">
        <v>327</v>
      </c>
    </row>
    <row r="200" spans="1:59" x14ac:dyDescent="0.25">
      <c r="A200">
        <v>629073</v>
      </c>
      <c r="B200">
        <v>18846747</v>
      </c>
      <c r="C200">
        <v>2022</v>
      </c>
      <c r="D200" s="80">
        <v>44662</v>
      </c>
      <c r="E200">
        <v>0</v>
      </c>
      <c r="F200" t="s">
        <v>183</v>
      </c>
      <c r="G200" t="s">
        <v>161</v>
      </c>
      <c r="H200" t="s">
        <v>323</v>
      </c>
      <c r="I200" t="s">
        <v>188</v>
      </c>
      <c r="J200">
        <v>29.7573148</v>
      </c>
      <c r="K200">
        <v>-95.398103079999998</v>
      </c>
      <c r="L200" t="s">
        <v>163</v>
      </c>
      <c r="M200" t="s">
        <v>192</v>
      </c>
      <c r="N200" t="s">
        <v>165</v>
      </c>
      <c r="O200" t="s">
        <v>166</v>
      </c>
      <c r="P200" t="s">
        <v>167</v>
      </c>
      <c r="Q200" t="s">
        <v>87</v>
      </c>
      <c r="R200" t="s">
        <v>176</v>
      </c>
      <c r="S200">
        <v>0</v>
      </c>
      <c r="T200">
        <v>0</v>
      </c>
      <c r="U200">
        <v>0</v>
      </c>
      <c r="V200">
        <v>0</v>
      </c>
      <c r="W200">
        <v>0</v>
      </c>
      <c r="X200">
        <v>3</v>
      </c>
      <c r="Y200">
        <v>1</v>
      </c>
      <c r="Z200">
        <v>0</v>
      </c>
      <c r="AA200">
        <v>0</v>
      </c>
      <c r="AB200">
        <v>0</v>
      </c>
      <c r="AC200">
        <v>0</v>
      </c>
      <c r="AD200">
        <v>3</v>
      </c>
      <c r="AE200">
        <v>0</v>
      </c>
      <c r="AF200">
        <v>1</v>
      </c>
      <c r="AG200">
        <v>0</v>
      </c>
      <c r="AH200">
        <v>0</v>
      </c>
      <c r="AI200">
        <v>0</v>
      </c>
      <c r="AJ200">
        <v>0</v>
      </c>
      <c r="AK200">
        <v>0</v>
      </c>
      <c r="AL200">
        <v>0</v>
      </c>
      <c r="AM200">
        <v>0</v>
      </c>
      <c r="AN200">
        <v>0</v>
      </c>
      <c r="AO200">
        <v>0</v>
      </c>
      <c r="AP200">
        <v>0</v>
      </c>
      <c r="AQ200">
        <v>0</v>
      </c>
      <c r="AR200">
        <v>0</v>
      </c>
      <c r="AS200">
        <v>0</v>
      </c>
      <c r="AT200">
        <v>0</v>
      </c>
      <c r="AU200" t="s">
        <v>51</v>
      </c>
      <c r="AV200" t="s">
        <v>325</v>
      </c>
      <c r="AW200" t="s">
        <v>169</v>
      </c>
      <c r="AX200" t="s">
        <v>326</v>
      </c>
      <c r="AY200">
        <v>77019</v>
      </c>
      <c r="AZ200">
        <v>48201410202</v>
      </c>
      <c r="BA200" t="s">
        <v>170</v>
      </c>
      <c r="BB200" t="s">
        <v>171</v>
      </c>
      <c r="BC200">
        <v>161608</v>
      </c>
      <c r="BD200">
        <v>2994</v>
      </c>
      <c r="BE200" t="s">
        <v>327</v>
      </c>
      <c r="BF200" t="s">
        <v>327</v>
      </c>
      <c r="BG200" t="s">
        <v>327</v>
      </c>
    </row>
    <row r="201" spans="1:59" x14ac:dyDescent="0.25">
      <c r="A201">
        <v>629665</v>
      </c>
      <c r="B201">
        <v>18849020</v>
      </c>
      <c r="C201">
        <v>2022</v>
      </c>
      <c r="D201" s="80">
        <v>44654</v>
      </c>
      <c r="E201">
        <v>21</v>
      </c>
      <c r="F201" t="s">
        <v>191</v>
      </c>
      <c r="G201" t="s">
        <v>161</v>
      </c>
      <c r="H201" t="s">
        <v>331</v>
      </c>
      <c r="I201" t="s">
        <v>188</v>
      </c>
      <c r="J201">
        <v>29.769542550000001</v>
      </c>
      <c r="K201">
        <v>-95.397261610000001</v>
      </c>
      <c r="L201" t="s">
        <v>174</v>
      </c>
      <c r="M201" t="s">
        <v>346</v>
      </c>
      <c r="N201" t="s">
        <v>165</v>
      </c>
      <c r="O201" t="s">
        <v>166</v>
      </c>
      <c r="P201" t="s">
        <v>125</v>
      </c>
      <c r="Q201" t="s">
        <v>90</v>
      </c>
      <c r="R201" t="s">
        <v>182</v>
      </c>
      <c r="S201">
        <v>0</v>
      </c>
      <c r="T201">
        <v>0</v>
      </c>
      <c r="U201">
        <v>0</v>
      </c>
      <c r="V201">
        <v>1</v>
      </c>
      <c r="W201">
        <v>1</v>
      </c>
      <c r="X201">
        <v>3</v>
      </c>
      <c r="Y201">
        <v>1</v>
      </c>
      <c r="Z201">
        <v>0</v>
      </c>
      <c r="AA201">
        <v>0</v>
      </c>
      <c r="AB201">
        <v>0</v>
      </c>
      <c r="AC201">
        <v>1</v>
      </c>
      <c r="AD201">
        <v>3</v>
      </c>
      <c r="AE201">
        <v>1</v>
      </c>
      <c r="AF201">
        <v>1</v>
      </c>
      <c r="AG201">
        <v>0</v>
      </c>
      <c r="AH201">
        <v>0</v>
      </c>
      <c r="AI201">
        <v>0</v>
      </c>
      <c r="AJ201">
        <v>0</v>
      </c>
      <c r="AK201">
        <v>0</v>
      </c>
      <c r="AL201">
        <v>0</v>
      </c>
      <c r="AM201">
        <v>0</v>
      </c>
      <c r="AN201">
        <v>0</v>
      </c>
      <c r="AO201">
        <v>0</v>
      </c>
      <c r="AP201">
        <v>0</v>
      </c>
      <c r="AQ201">
        <v>0</v>
      </c>
      <c r="AR201">
        <v>0</v>
      </c>
      <c r="AS201">
        <v>0</v>
      </c>
      <c r="AT201">
        <v>0</v>
      </c>
      <c r="AU201" t="s">
        <v>51</v>
      </c>
      <c r="AV201" t="s">
        <v>325</v>
      </c>
      <c r="AW201" t="s">
        <v>169</v>
      </c>
      <c r="AX201" t="s">
        <v>332</v>
      </c>
      <c r="AY201">
        <v>77007</v>
      </c>
      <c r="AZ201">
        <v>48201510202</v>
      </c>
      <c r="BA201" t="s">
        <v>170</v>
      </c>
      <c r="BB201" t="s">
        <v>171</v>
      </c>
      <c r="BC201">
        <v>162048</v>
      </c>
      <c r="BD201">
        <v>2994</v>
      </c>
      <c r="BE201" t="s">
        <v>327</v>
      </c>
      <c r="BF201" t="s">
        <v>327</v>
      </c>
      <c r="BG201" t="s">
        <v>327</v>
      </c>
    </row>
    <row r="202" spans="1:59" x14ac:dyDescent="0.25">
      <c r="A202">
        <v>632109</v>
      </c>
      <c r="B202">
        <v>18858798</v>
      </c>
      <c r="C202">
        <v>2022</v>
      </c>
      <c r="D202" s="80">
        <v>44659</v>
      </c>
      <c r="E202">
        <v>20</v>
      </c>
      <c r="F202" t="s">
        <v>172</v>
      </c>
      <c r="G202" t="s">
        <v>161</v>
      </c>
      <c r="H202" t="s">
        <v>334</v>
      </c>
      <c r="I202" t="s">
        <v>162</v>
      </c>
      <c r="J202">
        <v>29.766524799999999</v>
      </c>
      <c r="K202">
        <v>-95.397383079999997</v>
      </c>
      <c r="L202" t="s">
        <v>174</v>
      </c>
      <c r="M202" t="s">
        <v>339</v>
      </c>
      <c r="N202" t="s">
        <v>185</v>
      </c>
      <c r="O202" t="s">
        <v>166</v>
      </c>
      <c r="P202" t="s">
        <v>167</v>
      </c>
      <c r="Q202" t="s">
        <v>87</v>
      </c>
      <c r="R202" t="s">
        <v>186</v>
      </c>
      <c r="S202">
        <v>0</v>
      </c>
      <c r="T202">
        <v>0</v>
      </c>
      <c r="U202">
        <v>0</v>
      </c>
      <c r="V202">
        <v>0</v>
      </c>
      <c r="W202">
        <v>0</v>
      </c>
      <c r="X202">
        <v>3</v>
      </c>
      <c r="Y202">
        <v>0</v>
      </c>
      <c r="Z202">
        <v>0</v>
      </c>
      <c r="AA202">
        <v>0</v>
      </c>
      <c r="AB202">
        <v>0</v>
      </c>
      <c r="AC202">
        <v>0</v>
      </c>
      <c r="AD202">
        <v>3</v>
      </c>
      <c r="AE202">
        <v>0</v>
      </c>
      <c r="AF202">
        <v>0</v>
      </c>
      <c r="AG202">
        <v>0</v>
      </c>
      <c r="AH202">
        <v>0</v>
      </c>
      <c r="AI202">
        <v>0</v>
      </c>
      <c r="AJ202">
        <v>0</v>
      </c>
      <c r="AK202">
        <v>0</v>
      </c>
      <c r="AL202">
        <v>0</v>
      </c>
      <c r="AM202">
        <v>0</v>
      </c>
      <c r="AN202">
        <v>0</v>
      </c>
      <c r="AO202">
        <v>0</v>
      </c>
      <c r="AP202">
        <v>0</v>
      </c>
      <c r="AQ202">
        <v>0</v>
      </c>
      <c r="AR202">
        <v>0</v>
      </c>
      <c r="AS202">
        <v>0</v>
      </c>
      <c r="AT202">
        <v>0</v>
      </c>
      <c r="AU202" t="s">
        <v>51</v>
      </c>
      <c r="AV202" t="s">
        <v>325</v>
      </c>
      <c r="AW202" t="s">
        <v>169</v>
      </c>
      <c r="AX202" t="s">
        <v>332</v>
      </c>
      <c r="AY202">
        <v>77007</v>
      </c>
      <c r="AZ202">
        <v>48201510202</v>
      </c>
      <c r="BA202" t="s">
        <v>170</v>
      </c>
      <c r="BB202" t="s">
        <v>171</v>
      </c>
      <c r="BC202">
        <v>162048</v>
      </c>
      <c r="BD202">
        <v>2994</v>
      </c>
      <c r="BE202" t="s">
        <v>327</v>
      </c>
      <c r="BF202" t="s">
        <v>327</v>
      </c>
      <c r="BG202" t="s">
        <v>327</v>
      </c>
    </row>
    <row r="203" spans="1:59" x14ac:dyDescent="0.25">
      <c r="A203">
        <v>632868</v>
      </c>
      <c r="B203">
        <v>18861896</v>
      </c>
      <c r="C203">
        <v>2022</v>
      </c>
      <c r="D203" s="80">
        <v>44664</v>
      </c>
      <c r="E203">
        <v>12</v>
      </c>
      <c r="F203" t="s">
        <v>198</v>
      </c>
      <c r="G203" t="s">
        <v>161</v>
      </c>
      <c r="H203" t="s">
        <v>328</v>
      </c>
      <c r="I203" t="s">
        <v>184</v>
      </c>
      <c r="J203">
        <v>29.75731274</v>
      </c>
      <c r="K203">
        <v>-95.398197780000004</v>
      </c>
      <c r="L203" t="s">
        <v>163</v>
      </c>
      <c r="M203" t="s">
        <v>164</v>
      </c>
      <c r="N203" t="s">
        <v>189</v>
      </c>
      <c r="O203" t="s">
        <v>166</v>
      </c>
      <c r="P203" t="s">
        <v>167</v>
      </c>
      <c r="Q203" t="s">
        <v>89</v>
      </c>
      <c r="R203" t="s">
        <v>324</v>
      </c>
      <c r="S203">
        <v>0</v>
      </c>
      <c r="T203">
        <v>0</v>
      </c>
      <c r="U203">
        <v>0</v>
      </c>
      <c r="V203">
        <v>0</v>
      </c>
      <c r="W203">
        <v>0</v>
      </c>
      <c r="X203">
        <v>2</v>
      </c>
      <c r="Y203">
        <v>0</v>
      </c>
      <c r="Z203">
        <v>0</v>
      </c>
      <c r="AA203">
        <v>0</v>
      </c>
      <c r="AB203">
        <v>0</v>
      </c>
      <c r="AC203">
        <v>0</v>
      </c>
      <c r="AD203">
        <v>2</v>
      </c>
      <c r="AE203">
        <v>0</v>
      </c>
      <c r="AF203">
        <v>0</v>
      </c>
      <c r="AG203">
        <v>0</v>
      </c>
      <c r="AH203">
        <v>0</v>
      </c>
      <c r="AI203">
        <v>0</v>
      </c>
      <c r="AJ203">
        <v>0</v>
      </c>
      <c r="AK203">
        <v>0</v>
      </c>
      <c r="AL203">
        <v>0</v>
      </c>
      <c r="AM203">
        <v>0</v>
      </c>
      <c r="AN203">
        <v>0</v>
      </c>
      <c r="AO203">
        <v>0</v>
      </c>
      <c r="AP203">
        <v>0</v>
      </c>
      <c r="AQ203">
        <v>0</v>
      </c>
      <c r="AR203">
        <v>0</v>
      </c>
      <c r="AS203">
        <v>0</v>
      </c>
      <c r="AT203">
        <v>0</v>
      </c>
      <c r="AU203" t="s">
        <v>51</v>
      </c>
      <c r="AV203" t="s">
        <v>325</v>
      </c>
      <c r="AW203" t="s">
        <v>169</v>
      </c>
      <c r="AX203" t="s">
        <v>326</v>
      </c>
      <c r="AY203">
        <v>77019</v>
      </c>
      <c r="AZ203">
        <v>48201410300</v>
      </c>
      <c r="BA203" t="s">
        <v>170</v>
      </c>
      <c r="BB203" t="s">
        <v>171</v>
      </c>
      <c r="BC203">
        <v>161608</v>
      </c>
      <c r="BD203">
        <v>2994</v>
      </c>
      <c r="BE203" t="s">
        <v>327</v>
      </c>
      <c r="BF203" t="s">
        <v>327</v>
      </c>
      <c r="BG203" t="s">
        <v>327</v>
      </c>
    </row>
    <row r="204" spans="1:59" x14ac:dyDescent="0.25">
      <c r="A204">
        <v>633039</v>
      </c>
      <c r="B204">
        <v>18862838</v>
      </c>
      <c r="C204">
        <v>2022</v>
      </c>
      <c r="D204" s="80">
        <v>44670</v>
      </c>
      <c r="E204">
        <v>13</v>
      </c>
      <c r="F204" t="s">
        <v>195</v>
      </c>
      <c r="G204" t="s">
        <v>161</v>
      </c>
      <c r="H204" t="s">
        <v>323</v>
      </c>
      <c r="I204" t="s">
        <v>179</v>
      </c>
      <c r="J204">
        <v>29.761661350000001</v>
      </c>
      <c r="K204">
        <v>-95.398301360000005</v>
      </c>
      <c r="L204" t="s">
        <v>174</v>
      </c>
      <c r="M204" t="s">
        <v>164</v>
      </c>
      <c r="N204" t="s">
        <v>199</v>
      </c>
      <c r="O204" t="s">
        <v>200</v>
      </c>
      <c r="P204" t="s">
        <v>167</v>
      </c>
      <c r="Q204" t="s">
        <v>86</v>
      </c>
      <c r="R204" t="s">
        <v>197</v>
      </c>
      <c r="S204">
        <v>0</v>
      </c>
      <c r="T204">
        <v>0</v>
      </c>
      <c r="U204">
        <v>0</v>
      </c>
      <c r="V204">
        <v>0</v>
      </c>
      <c r="W204">
        <v>0</v>
      </c>
      <c r="X204">
        <v>1</v>
      </c>
      <c r="Y204">
        <v>0</v>
      </c>
      <c r="Z204">
        <v>0</v>
      </c>
      <c r="AA204">
        <v>0</v>
      </c>
      <c r="AB204">
        <v>0</v>
      </c>
      <c r="AC204">
        <v>0</v>
      </c>
      <c r="AD204">
        <v>1</v>
      </c>
      <c r="AE204">
        <v>0</v>
      </c>
      <c r="AF204">
        <v>0</v>
      </c>
      <c r="AG204">
        <v>0</v>
      </c>
      <c r="AH204">
        <v>0</v>
      </c>
      <c r="AI204">
        <v>0</v>
      </c>
      <c r="AJ204">
        <v>0</v>
      </c>
      <c r="AK204">
        <v>0</v>
      </c>
      <c r="AL204">
        <v>0</v>
      </c>
      <c r="AM204">
        <v>0</v>
      </c>
      <c r="AN204">
        <v>0</v>
      </c>
      <c r="AO204">
        <v>0</v>
      </c>
      <c r="AP204">
        <v>0</v>
      </c>
      <c r="AQ204">
        <v>0</v>
      </c>
      <c r="AR204">
        <v>0</v>
      </c>
      <c r="AS204">
        <v>0</v>
      </c>
      <c r="AT204">
        <v>0</v>
      </c>
      <c r="AU204" t="s">
        <v>51</v>
      </c>
      <c r="AV204" t="s">
        <v>325</v>
      </c>
      <c r="AW204" t="s">
        <v>169</v>
      </c>
      <c r="AX204" t="s">
        <v>326</v>
      </c>
      <c r="AY204">
        <v>77019</v>
      </c>
      <c r="AZ204">
        <v>48201410201</v>
      </c>
      <c r="BA204" t="s">
        <v>170</v>
      </c>
      <c r="BB204" t="s">
        <v>171</v>
      </c>
      <c r="BC204">
        <v>161828</v>
      </c>
      <c r="BD204">
        <v>2994</v>
      </c>
      <c r="BE204" t="s">
        <v>327</v>
      </c>
      <c r="BF204" t="s">
        <v>327</v>
      </c>
      <c r="BG204" t="s">
        <v>327</v>
      </c>
    </row>
    <row r="205" spans="1:59" x14ac:dyDescent="0.25">
      <c r="A205">
        <v>633468</v>
      </c>
      <c r="B205">
        <v>18864675</v>
      </c>
      <c r="C205">
        <v>2022</v>
      </c>
      <c r="D205" s="80">
        <v>44672</v>
      </c>
      <c r="E205">
        <v>8</v>
      </c>
      <c r="F205" t="s">
        <v>160</v>
      </c>
      <c r="G205" t="s">
        <v>161</v>
      </c>
      <c r="H205" t="s">
        <v>331</v>
      </c>
      <c r="I205" t="s">
        <v>184</v>
      </c>
      <c r="J205">
        <v>29.769534799999999</v>
      </c>
      <c r="K205">
        <v>-95.397153079999995</v>
      </c>
      <c r="L205" t="s">
        <v>174</v>
      </c>
      <c r="M205" t="s">
        <v>164</v>
      </c>
      <c r="N205" t="s">
        <v>368</v>
      </c>
      <c r="O205" t="s">
        <v>166</v>
      </c>
      <c r="P205" t="s">
        <v>167</v>
      </c>
      <c r="Q205" t="s">
        <v>87</v>
      </c>
      <c r="R205" t="s">
        <v>197</v>
      </c>
      <c r="S205">
        <v>0</v>
      </c>
      <c r="T205">
        <v>0</v>
      </c>
      <c r="U205">
        <v>0</v>
      </c>
      <c r="V205">
        <v>0</v>
      </c>
      <c r="W205">
        <v>0</v>
      </c>
      <c r="X205">
        <v>1</v>
      </c>
      <c r="Y205">
        <v>1</v>
      </c>
      <c r="Z205">
        <v>0</v>
      </c>
      <c r="AA205">
        <v>0</v>
      </c>
      <c r="AB205">
        <v>0</v>
      </c>
      <c r="AC205">
        <v>0</v>
      </c>
      <c r="AD205">
        <v>1</v>
      </c>
      <c r="AE205">
        <v>0</v>
      </c>
      <c r="AF205">
        <v>1</v>
      </c>
      <c r="AG205">
        <v>0</v>
      </c>
      <c r="AH205">
        <v>0</v>
      </c>
      <c r="AI205">
        <v>0</v>
      </c>
      <c r="AJ205">
        <v>0</v>
      </c>
      <c r="AK205">
        <v>0</v>
      </c>
      <c r="AL205">
        <v>0</v>
      </c>
      <c r="AM205">
        <v>0</v>
      </c>
      <c r="AN205">
        <v>0</v>
      </c>
      <c r="AO205">
        <v>0</v>
      </c>
      <c r="AP205">
        <v>0</v>
      </c>
      <c r="AQ205">
        <v>0</v>
      </c>
      <c r="AR205">
        <v>0</v>
      </c>
      <c r="AS205">
        <v>0</v>
      </c>
      <c r="AT205">
        <v>0</v>
      </c>
      <c r="AU205" t="s">
        <v>51</v>
      </c>
      <c r="AV205" t="s">
        <v>325</v>
      </c>
      <c r="AW205" t="s">
        <v>169</v>
      </c>
      <c r="AX205" t="s">
        <v>332</v>
      </c>
      <c r="AY205">
        <v>77007</v>
      </c>
      <c r="AZ205">
        <v>48201510202</v>
      </c>
      <c r="BA205" t="s">
        <v>170</v>
      </c>
      <c r="BB205" t="s">
        <v>171</v>
      </c>
      <c r="BC205">
        <v>162048</v>
      </c>
      <c r="BD205">
        <v>2994</v>
      </c>
      <c r="BE205" t="s">
        <v>327</v>
      </c>
      <c r="BF205" t="s">
        <v>327</v>
      </c>
      <c r="BG205" t="s">
        <v>327</v>
      </c>
    </row>
    <row r="206" spans="1:59" x14ac:dyDescent="0.25">
      <c r="A206">
        <v>641303</v>
      </c>
      <c r="B206">
        <v>18895334</v>
      </c>
      <c r="C206">
        <v>2022</v>
      </c>
      <c r="D206" s="80">
        <v>44680</v>
      </c>
      <c r="E206">
        <v>16</v>
      </c>
      <c r="F206" t="s">
        <v>172</v>
      </c>
      <c r="G206" t="s">
        <v>161</v>
      </c>
      <c r="H206" t="s">
        <v>334</v>
      </c>
      <c r="I206" t="s">
        <v>179</v>
      </c>
      <c r="J206">
        <v>29.7680048</v>
      </c>
      <c r="K206">
        <v>-95.397173080000002</v>
      </c>
      <c r="L206" t="s">
        <v>174</v>
      </c>
      <c r="M206" t="s">
        <v>164</v>
      </c>
      <c r="N206" t="s">
        <v>189</v>
      </c>
      <c r="O206" t="s">
        <v>166</v>
      </c>
      <c r="P206" t="s">
        <v>167</v>
      </c>
      <c r="Q206" t="s">
        <v>87</v>
      </c>
      <c r="R206" t="s">
        <v>324</v>
      </c>
      <c r="S206">
        <v>0</v>
      </c>
      <c r="T206">
        <v>0</v>
      </c>
      <c r="U206">
        <v>0</v>
      </c>
      <c r="V206">
        <v>0</v>
      </c>
      <c r="W206">
        <v>0</v>
      </c>
      <c r="X206">
        <v>2</v>
      </c>
      <c r="Y206">
        <v>0</v>
      </c>
      <c r="Z206">
        <v>0</v>
      </c>
      <c r="AA206">
        <v>0</v>
      </c>
      <c r="AB206">
        <v>0</v>
      </c>
      <c r="AC206">
        <v>0</v>
      </c>
      <c r="AD206">
        <v>2</v>
      </c>
      <c r="AE206">
        <v>0</v>
      </c>
      <c r="AF206">
        <v>0</v>
      </c>
      <c r="AG206">
        <v>0</v>
      </c>
      <c r="AH206">
        <v>0</v>
      </c>
      <c r="AI206">
        <v>0</v>
      </c>
      <c r="AJ206">
        <v>0</v>
      </c>
      <c r="AK206">
        <v>0</v>
      </c>
      <c r="AL206">
        <v>0</v>
      </c>
      <c r="AM206">
        <v>0</v>
      </c>
      <c r="AN206">
        <v>0</v>
      </c>
      <c r="AO206">
        <v>0</v>
      </c>
      <c r="AP206">
        <v>0</v>
      </c>
      <c r="AQ206">
        <v>0</v>
      </c>
      <c r="AR206">
        <v>0</v>
      </c>
      <c r="AS206">
        <v>0</v>
      </c>
      <c r="AT206">
        <v>0</v>
      </c>
      <c r="AU206" t="s">
        <v>51</v>
      </c>
      <c r="AV206" t="s">
        <v>325</v>
      </c>
      <c r="AW206" t="s">
        <v>169</v>
      </c>
      <c r="AX206" t="s">
        <v>332</v>
      </c>
      <c r="AY206">
        <v>77007</v>
      </c>
      <c r="AZ206">
        <v>48201510702</v>
      </c>
      <c r="BA206" t="s">
        <v>170</v>
      </c>
      <c r="BB206" t="s">
        <v>171</v>
      </c>
      <c r="BC206">
        <v>162048</v>
      </c>
      <c r="BD206">
        <v>2994</v>
      </c>
      <c r="BE206" t="s">
        <v>327</v>
      </c>
      <c r="BF206" t="s">
        <v>327</v>
      </c>
      <c r="BG206" t="s">
        <v>327</v>
      </c>
    </row>
    <row r="207" spans="1:59" x14ac:dyDescent="0.25">
      <c r="A207">
        <v>645210</v>
      </c>
      <c r="B207">
        <v>18910869</v>
      </c>
      <c r="C207">
        <v>2022</v>
      </c>
      <c r="D207" s="80">
        <v>44687</v>
      </c>
      <c r="E207">
        <v>0</v>
      </c>
      <c r="F207" t="s">
        <v>172</v>
      </c>
      <c r="G207" t="s">
        <v>161</v>
      </c>
      <c r="H207" t="s">
        <v>328</v>
      </c>
      <c r="I207" t="s">
        <v>179</v>
      </c>
      <c r="J207">
        <v>29.7573148</v>
      </c>
      <c r="K207">
        <v>-95.398103079999998</v>
      </c>
      <c r="L207" t="s">
        <v>330</v>
      </c>
      <c r="M207" t="s">
        <v>339</v>
      </c>
      <c r="N207" t="s">
        <v>165</v>
      </c>
      <c r="O207" t="s">
        <v>166</v>
      </c>
      <c r="P207" t="s">
        <v>167</v>
      </c>
      <c r="Q207" t="s">
        <v>87</v>
      </c>
      <c r="R207" t="s">
        <v>176</v>
      </c>
      <c r="S207">
        <v>0</v>
      </c>
      <c r="T207">
        <v>0</v>
      </c>
      <c r="U207">
        <v>0</v>
      </c>
      <c r="V207">
        <v>0</v>
      </c>
      <c r="W207">
        <v>0</v>
      </c>
      <c r="X207">
        <v>1</v>
      </c>
      <c r="Y207">
        <v>1</v>
      </c>
      <c r="Z207">
        <v>0</v>
      </c>
      <c r="AA207">
        <v>0</v>
      </c>
      <c r="AB207">
        <v>0</v>
      </c>
      <c r="AC207">
        <v>0</v>
      </c>
      <c r="AD207">
        <v>1</v>
      </c>
      <c r="AE207">
        <v>0</v>
      </c>
      <c r="AF207">
        <v>1</v>
      </c>
      <c r="AG207">
        <v>0</v>
      </c>
      <c r="AH207">
        <v>0</v>
      </c>
      <c r="AI207">
        <v>0</v>
      </c>
      <c r="AJ207">
        <v>0</v>
      </c>
      <c r="AK207">
        <v>0</v>
      </c>
      <c r="AL207">
        <v>0</v>
      </c>
      <c r="AM207">
        <v>0</v>
      </c>
      <c r="AN207">
        <v>0</v>
      </c>
      <c r="AO207">
        <v>0</v>
      </c>
      <c r="AP207">
        <v>0</v>
      </c>
      <c r="AQ207">
        <v>0</v>
      </c>
      <c r="AR207">
        <v>0</v>
      </c>
      <c r="AS207">
        <v>0</v>
      </c>
      <c r="AT207">
        <v>0</v>
      </c>
      <c r="AU207" t="s">
        <v>51</v>
      </c>
      <c r="AV207" t="s">
        <v>325</v>
      </c>
      <c r="AW207" t="s">
        <v>169</v>
      </c>
      <c r="AX207" t="s">
        <v>326</v>
      </c>
      <c r="AY207">
        <v>77019</v>
      </c>
      <c r="AZ207">
        <v>48201410202</v>
      </c>
      <c r="BA207" t="s">
        <v>170</v>
      </c>
      <c r="BB207" t="s">
        <v>171</v>
      </c>
      <c r="BC207">
        <v>161608</v>
      </c>
      <c r="BD207">
        <v>2994</v>
      </c>
      <c r="BE207" t="s">
        <v>327</v>
      </c>
      <c r="BF207" t="s">
        <v>327</v>
      </c>
      <c r="BG207" t="s">
        <v>327</v>
      </c>
    </row>
    <row r="208" spans="1:59" x14ac:dyDescent="0.25">
      <c r="A208">
        <v>646111</v>
      </c>
      <c r="B208">
        <v>18914812</v>
      </c>
      <c r="C208">
        <v>2022</v>
      </c>
      <c r="D208" s="80">
        <v>44689</v>
      </c>
      <c r="E208">
        <v>19</v>
      </c>
      <c r="F208" t="s">
        <v>191</v>
      </c>
      <c r="G208" t="s">
        <v>161</v>
      </c>
      <c r="H208" t="s">
        <v>334</v>
      </c>
      <c r="I208" t="s">
        <v>188</v>
      </c>
      <c r="J208">
        <v>29.766547320000001</v>
      </c>
      <c r="K208">
        <v>-95.397365070000006</v>
      </c>
      <c r="L208" t="s">
        <v>163</v>
      </c>
      <c r="M208" t="s">
        <v>192</v>
      </c>
      <c r="N208" t="s">
        <v>189</v>
      </c>
      <c r="O208" t="s">
        <v>166</v>
      </c>
      <c r="P208" t="s">
        <v>125</v>
      </c>
      <c r="Q208" t="s">
        <v>90</v>
      </c>
      <c r="R208" t="s">
        <v>182</v>
      </c>
      <c r="S208">
        <v>0</v>
      </c>
      <c r="T208">
        <v>0</v>
      </c>
      <c r="U208">
        <v>0</v>
      </c>
      <c r="V208">
        <v>1</v>
      </c>
      <c r="W208">
        <v>1</v>
      </c>
      <c r="X208">
        <v>2</v>
      </c>
      <c r="Y208">
        <v>0</v>
      </c>
      <c r="Z208">
        <v>0</v>
      </c>
      <c r="AA208">
        <v>0</v>
      </c>
      <c r="AB208">
        <v>0</v>
      </c>
      <c r="AC208">
        <v>1</v>
      </c>
      <c r="AD208">
        <v>2</v>
      </c>
      <c r="AE208">
        <v>1</v>
      </c>
      <c r="AF208">
        <v>0</v>
      </c>
      <c r="AG208">
        <v>0</v>
      </c>
      <c r="AH208">
        <v>0</v>
      </c>
      <c r="AI208">
        <v>0</v>
      </c>
      <c r="AJ208">
        <v>0</v>
      </c>
      <c r="AK208">
        <v>0</v>
      </c>
      <c r="AL208">
        <v>0</v>
      </c>
      <c r="AM208">
        <v>0</v>
      </c>
      <c r="AN208">
        <v>0</v>
      </c>
      <c r="AO208">
        <v>0</v>
      </c>
      <c r="AP208">
        <v>0</v>
      </c>
      <c r="AQ208">
        <v>0</v>
      </c>
      <c r="AR208">
        <v>0</v>
      </c>
      <c r="AS208">
        <v>0</v>
      </c>
      <c r="AT208">
        <v>0</v>
      </c>
      <c r="AU208" t="s">
        <v>51</v>
      </c>
      <c r="AV208" t="s">
        <v>325</v>
      </c>
      <c r="AW208" t="s">
        <v>169</v>
      </c>
      <c r="AX208" t="s">
        <v>332</v>
      </c>
      <c r="AY208">
        <v>77007</v>
      </c>
      <c r="AZ208">
        <v>48201510202</v>
      </c>
      <c r="BA208" t="s">
        <v>170</v>
      </c>
      <c r="BB208" t="s">
        <v>171</v>
      </c>
      <c r="BC208">
        <v>162048</v>
      </c>
      <c r="BD208">
        <v>2994</v>
      </c>
      <c r="BE208" t="s">
        <v>327</v>
      </c>
      <c r="BF208" t="s">
        <v>327</v>
      </c>
      <c r="BG208" t="s">
        <v>327</v>
      </c>
    </row>
    <row r="209" spans="1:59" x14ac:dyDescent="0.25">
      <c r="A209">
        <v>648103</v>
      </c>
      <c r="B209">
        <v>18923658</v>
      </c>
      <c r="C209">
        <v>2022</v>
      </c>
      <c r="D209" s="80">
        <v>44690</v>
      </c>
      <c r="E209">
        <v>17</v>
      </c>
      <c r="F209" t="s">
        <v>183</v>
      </c>
      <c r="G209" t="s">
        <v>161</v>
      </c>
      <c r="H209" t="s">
        <v>341</v>
      </c>
      <c r="I209" t="s">
        <v>342</v>
      </c>
      <c r="J209">
        <v>29.763922149999999</v>
      </c>
      <c r="K209">
        <v>-95.398858930000003</v>
      </c>
      <c r="L209" t="s">
        <v>174</v>
      </c>
      <c r="M209" t="s">
        <v>164</v>
      </c>
      <c r="N209" t="s">
        <v>343</v>
      </c>
      <c r="O209" t="s">
        <v>166</v>
      </c>
      <c r="P209" t="s">
        <v>167</v>
      </c>
      <c r="Q209" t="s">
        <v>86</v>
      </c>
      <c r="R209" t="s">
        <v>182</v>
      </c>
      <c r="S209">
        <v>0</v>
      </c>
      <c r="T209">
        <v>0</v>
      </c>
      <c r="U209">
        <v>0</v>
      </c>
      <c r="V209">
        <v>0</v>
      </c>
      <c r="W209">
        <v>0</v>
      </c>
      <c r="X209">
        <v>1</v>
      </c>
      <c r="Y209">
        <v>1</v>
      </c>
      <c r="Z209">
        <v>0</v>
      </c>
      <c r="AA209">
        <v>0</v>
      </c>
      <c r="AB209">
        <v>0</v>
      </c>
      <c r="AC209">
        <v>0</v>
      </c>
      <c r="AD209">
        <v>1</v>
      </c>
      <c r="AE209">
        <v>0</v>
      </c>
      <c r="AF209">
        <v>1</v>
      </c>
      <c r="AG209">
        <v>0</v>
      </c>
      <c r="AH209">
        <v>0</v>
      </c>
      <c r="AI209">
        <v>0</v>
      </c>
      <c r="AJ209">
        <v>0</v>
      </c>
      <c r="AK209">
        <v>0</v>
      </c>
      <c r="AL209">
        <v>0</v>
      </c>
      <c r="AM209">
        <v>0</v>
      </c>
      <c r="AN209">
        <v>0</v>
      </c>
      <c r="AO209">
        <v>0</v>
      </c>
      <c r="AP209">
        <v>0</v>
      </c>
      <c r="AQ209">
        <v>0</v>
      </c>
      <c r="AR209">
        <v>0</v>
      </c>
      <c r="AS209">
        <v>0</v>
      </c>
      <c r="AT209">
        <v>0</v>
      </c>
      <c r="AU209" t="s">
        <v>51</v>
      </c>
      <c r="AV209" t="s">
        <v>325</v>
      </c>
      <c r="AW209" t="s">
        <v>169</v>
      </c>
      <c r="AX209" t="s">
        <v>332</v>
      </c>
      <c r="AY209">
        <v>77007</v>
      </c>
      <c r="AZ209">
        <v>48201510202</v>
      </c>
      <c r="BA209" t="s">
        <v>170</v>
      </c>
      <c r="BB209" t="s">
        <v>171</v>
      </c>
      <c r="BC209">
        <v>56668</v>
      </c>
      <c r="BD209">
        <v>2994</v>
      </c>
      <c r="BE209" t="s">
        <v>327</v>
      </c>
      <c r="BF209" t="s">
        <v>327</v>
      </c>
      <c r="BG209" t="s">
        <v>327</v>
      </c>
    </row>
    <row r="210" spans="1:59" x14ac:dyDescent="0.25">
      <c r="A210">
        <v>650186</v>
      </c>
      <c r="B210">
        <v>18931732</v>
      </c>
      <c r="C210">
        <v>2022</v>
      </c>
      <c r="D210" s="80">
        <v>44698</v>
      </c>
      <c r="E210">
        <v>5</v>
      </c>
      <c r="F210" t="s">
        <v>195</v>
      </c>
      <c r="G210" t="s">
        <v>161</v>
      </c>
      <c r="H210" t="s">
        <v>331</v>
      </c>
      <c r="I210" t="s">
        <v>184</v>
      </c>
      <c r="J210">
        <v>29.769534799999999</v>
      </c>
      <c r="K210">
        <v>-95.397153079999995</v>
      </c>
      <c r="L210" t="s">
        <v>174</v>
      </c>
      <c r="M210" t="s">
        <v>192</v>
      </c>
      <c r="N210" t="s">
        <v>189</v>
      </c>
      <c r="O210" t="s">
        <v>166</v>
      </c>
      <c r="P210" t="s">
        <v>175</v>
      </c>
      <c r="Q210" t="s">
        <v>87</v>
      </c>
      <c r="R210" t="s">
        <v>194</v>
      </c>
      <c r="S210">
        <v>0</v>
      </c>
      <c r="T210">
        <v>0</v>
      </c>
      <c r="U210">
        <v>2</v>
      </c>
      <c r="V210">
        <v>0</v>
      </c>
      <c r="W210">
        <v>2</v>
      </c>
      <c r="X210">
        <v>0</v>
      </c>
      <c r="Y210">
        <v>0</v>
      </c>
      <c r="Z210">
        <v>0</v>
      </c>
      <c r="AA210">
        <v>0</v>
      </c>
      <c r="AB210">
        <v>2</v>
      </c>
      <c r="AC210">
        <v>0</v>
      </c>
      <c r="AD210">
        <v>0</v>
      </c>
      <c r="AE210">
        <v>2</v>
      </c>
      <c r="AF210">
        <v>0</v>
      </c>
      <c r="AG210">
        <v>0</v>
      </c>
      <c r="AH210">
        <v>0</v>
      </c>
      <c r="AI210">
        <v>0</v>
      </c>
      <c r="AJ210">
        <v>0</v>
      </c>
      <c r="AK210">
        <v>0</v>
      </c>
      <c r="AL210">
        <v>0</v>
      </c>
      <c r="AM210">
        <v>0</v>
      </c>
      <c r="AN210">
        <v>0</v>
      </c>
      <c r="AO210">
        <v>0</v>
      </c>
      <c r="AP210">
        <v>0</v>
      </c>
      <c r="AQ210">
        <v>0</v>
      </c>
      <c r="AR210">
        <v>0</v>
      </c>
      <c r="AS210">
        <v>0</v>
      </c>
      <c r="AT210">
        <v>0</v>
      </c>
      <c r="AU210" t="s">
        <v>51</v>
      </c>
      <c r="AV210" t="s">
        <v>325</v>
      </c>
      <c r="AW210" t="s">
        <v>169</v>
      </c>
      <c r="AX210" t="s">
        <v>332</v>
      </c>
      <c r="AY210">
        <v>77007</v>
      </c>
      <c r="AZ210">
        <v>48201510202</v>
      </c>
      <c r="BA210" t="s">
        <v>170</v>
      </c>
      <c r="BB210" t="s">
        <v>171</v>
      </c>
      <c r="BC210">
        <v>162048</v>
      </c>
      <c r="BD210">
        <v>2994</v>
      </c>
      <c r="BE210" t="s">
        <v>327</v>
      </c>
      <c r="BF210" t="s">
        <v>327</v>
      </c>
      <c r="BG210" t="s">
        <v>327</v>
      </c>
    </row>
    <row r="211" spans="1:59" x14ac:dyDescent="0.25">
      <c r="A211">
        <v>651997</v>
      </c>
      <c r="B211">
        <v>18938778</v>
      </c>
      <c r="C211">
        <v>2022</v>
      </c>
      <c r="D211" s="80">
        <v>44712</v>
      </c>
      <c r="E211">
        <v>9</v>
      </c>
      <c r="F211" t="s">
        <v>195</v>
      </c>
      <c r="G211" t="s">
        <v>161</v>
      </c>
      <c r="H211" t="s">
        <v>371</v>
      </c>
      <c r="I211" t="s">
        <v>179</v>
      </c>
      <c r="J211">
        <v>29.769544799999998</v>
      </c>
      <c r="K211">
        <v>-95.397293079999997</v>
      </c>
      <c r="L211" t="s">
        <v>174</v>
      </c>
      <c r="M211" t="s">
        <v>164</v>
      </c>
      <c r="N211" t="s">
        <v>165</v>
      </c>
      <c r="O211" t="s">
        <v>166</v>
      </c>
      <c r="P211" t="s">
        <v>167</v>
      </c>
      <c r="Q211" t="s">
        <v>87</v>
      </c>
      <c r="R211" t="s">
        <v>176</v>
      </c>
      <c r="S211">
        <v>0</v>
      </c>
      <c r="T211">
        <v>0</v>
      </c>
      <c r="U211">
        <v>0</v>
      </c>
      <c r="V211">
        <v>0</v>
      </c>
      <c r="W211">
        <v>0</v>
      </c>
      <c r="X211">
        <v>1</v>
      </c>
      <c r="Y211">
        <v>1</v>
      </c>
      <c r="Z211">
        <v>0</v>
      </c>
      <c r="AA211">
        <v>0</v>
      </c>
      <c r="AB211">
        <v>0</v>
      </c>
      <c r="AC211">
        <v>0</v>
      </c>
      <c r="AD211">
        <v>1</v>
      </c>
      <c r="AE211">
        <v>0</v>
      </c>
      <c r="AF211">
        <v>1</v>
      </c>
      <c r="AG211">
        <v>0</v>
      </c>
      <c r="AH211">
        <v>0</v>
      </c>
      <c r="AI211">
        <v>0</v>
      </c>
      <c r="AJ211">
        <v>0</v>
      </c>
      <c r="AK211">
        <v>0</v>
      </c>
      <c r="AL211">
        <v>0</v>
      </c>
      <c r="AM211">
        <v>0</v>
      </c>
      <c r="AN211">
        <v>0</v>
      </c>
      <c r="AO211">
        <v>0</v>
      </c>
      <c r="AP211">
        <v>0</v>
      </c>
      <c r="AQ211">
        <v>0</v>
      </c>
      <c r="AR211">
        <v>0</v>
      </c>
      <c r="AS211">
        <v>0</v>
      </c>
      <c r="AT211">
        <v>0</v>
      </c>
      <c r="AU211" t="s">
        <v>51</v>
      </c>
      <c r="AV211" t="s">
        <v>325</v>
      </c>
      <c r="AW211" t="s">
        <v>169</v>
      </c>
      <c r="AX211" t="s">
        <v>332</v>
      </c>
      <c r="AY211">
        <v>77007</v>
      </c>
      <c r="AZ211">
        <v>48201510702</v>
      </c>
      <c r="BA211" t="s">
        <v>170</v>
      </c>
      <c r="BB211" t="s">
        <v>171</v>
      </c>
      <c r="BC211">
        <v>162048</v>
      </c>
      <c r="BD211">
        <v>2994</v>
      </c>
      <c r="BE211" t="s">
        <v>327</v>
      </c>
      <c r="BF211" t="s">
        <v>327</v>
      </c>
      <c r="BG211" t="s">
        <v>327</v>
      </c>
    </row>
    <row r="212" spans="1:59" x14ac:dyDescent="0.25">
      <c r="A212">
        <v>655890</v>
      </c>
      <c r="B212">
        <v>18954482</v>
      </c>
      <c r="C212">
        <v>2022</v>
      </c>
      <c r="D212" s="80">
        <v>44707</v>
      </c>
      <c r="E212">
        <v>17</v>
      </c>
      <c r="F212" t="s">
        <v>160</v>
      </c>
      <c r="G212" t="s">
        <v>161</v>
      </c>
      <c r="H212" t="s">
        <v>334</v>
      </c>
      <c r="I212" t="s">
        <v>188</v>
      </c>
      <c r="J212">
        <v>29.7680048</v>
      </c>
      <c r="K212">
        <v>-95.397173080000002</v>
      </c>
      <c r="L212" t="s">
        <v>174</v>
      </c>
      <c r="M212" t="s">
        <v>164</v>
      </c>
      <c r="N212" t="s">
        <v>189</v>
      </c>
      <c r="O212" t="s">
        <v>166</v>
      </c>
      <c r="P212" t="s">
        <v>167</v>
      </c>
      <c r="Q212" t="s">
        <v>87</v>
      </c>
      <c r="R212" t="s">
        <v>324</v>
      </c>
      <c r="S212">
        <v>0</v>
      </c>
      <c r="T212">
        <v>0</v>
      </c>
      <c r="U212">
        <v>0</v>
      </c>
      <c r="V212">
        <v>0</v>
      </c>
      <c r="W212">
        <v>0</v>
      </c>
      <c r="X212">
        <v>2</v>
      </c>
      <c r="Y212">
        <v>0</v>
      </c>
      <c r="Z212">
        <v>0</v>
      </c>
      <c r="AA212">
        <v>0</v>
      </c>
      <c r="AB212">
        <v>0</v>
      </c>
      <c r="AC212">
        <v>0</v>
      </c>
      <c r="AD212">
        <v>2</v>
      </c>
      <c r="AE212">
        <v>0</v>
      </c>
      <c r="AF212">
        <v>0</v>
      </c>
      <c r="AG212">
        <v>0</v>
      </c>
      <c r="AH212">
        <v>0</v>
      </c>
      <c r="AI212">
        <v>0</v>
      </c>
      <c r="AJ212">
        <v>0</v>
      </c>
      <c r="AK212">
        <v>0</v>
      </c>
      <c r="AL212">
        <v>0</v>
      </c>
      <c r="AM212">
        <v>0</v>
      </c>
      <c r="AN212">
        <v>0</v>
      </c>
      <c r="AO212">
        <v>0</v>
      </c>
      <c r="AP212">
        <v>0</v>
      </c>
      <c r="AQ212">
        <v>0</v>
      </c>
      <c r="AR212">
        <v>0</v>
      </c>
      <c r="AS212">
        <v>0</v>
      </c>
      <c r="AT212">
        <v>0</v>
      </c>
      <c r="AU212" t="s">
        <v>51</v>
      </c>
      <c r="AV212" t="s">
        <v>325</v>
      </c>
      <c r="AW212" t="s">
        <v>169</v>
      </c>
      <c r="AX212" t="s">
        <v>332</v>
      </c>
      <c r="AY212">
        <v>77007</v>
      </c>
      <c r="AZ212">
        <v>48201510702</v>
      </c>
      <c r="BA212" t="s">
        <v>170</v>
      </c>
      <c r="BB212" t="s">
        <v>171</v>
      </c>
      <c r="BC212">
        <v>162048</v>
      </c>
      <c r="BD212">
        <v>2994</v>
      </c>
      <c r="BE212" t="s">
        <v>327</v>
      </c>
      <c r="BF212" t="s">
        <v>327</v>
      </c>
      <c r="BG212" t="s">
        <v>327</v>
      </c>
    </row>
    <row r="213" spans="1:59" x14ac:dyDescent="0.25">
      <c r="A213">
        <v>674258</v>
      </c>
      <c r="B213">
        <v>19025994</v>
      </c>
      <c r="C213">
        <v>2022</v>
      </c>
      <c r="D213" s="80">
        <v>44756</v>
      </c>
      <c r="E213">
        <v>19</v>
      </c>
      <c r="F213" t="s">
        <v>160</v>
      </c>
      <c r="G213" t="s">
        <v>161</v>
      </c>
      <c r="H213" t="s">
        <v>323</v>
      </c>
      <c r="I213" t="s">
        <v>179</v>
      </c>
      <c r="J213">
        <v>29.75792165</v>
      </c>
      <c r="K213">
        <v>-95.398116279999996</v>
      </c>
      <c r="L213" t="s">
        <v>202</v>
      </c>
      <c r="M213" t="s">
        <v>164</v>
      </c>
      <c r="N213" t="s">
        <v>189</v>
      </c>
      <c r="O213" t="s">
        <v>166</v>
      </c>
      <c r="P213" t="s">
        <v>167</v>
      </c>
      <c r="Q213" t="s">
        <v>87</v>
      </c>
      <c r="R213" t="s">
        <v>324</v>
      </c>
      <c r="S213">
        <v>0</v>
      </c>
      <c r="T213">
        <v>0</v>
      </c>
      <c r="U213">
        <v>0</v>
      </c>
      <c r="V213">
        <v>0</v>
      </c>
      <c r="W213">
        <v>0</v>
      </c>
      <c r="X213">
        <v>2</v>
      </c>
      <c r="Y213">
        <v>0</v>
      </c>
      <c r="Z213">
        <v>0</v>
      </c>
      <c r="AA213">
        <v>0</v>
      </c>
      <c r="AB213">
        <v>0</v>
      </c>
      <c r="AC213">
        <v>0</v>
      </c>
      <c r="AD213">
        <v>2</v>
      </c>
      <c r="AE213">
        <v>0</v>
      </c>
      <c r="AF213">
        <v>0</v>
      </c>
      <c r="AG213">
        <v>0</v>
      </c>
      <c r="AH213">
        <v>0</v>
      </c>
      <c r="AI213">
        <v>0</v>
      </c>
      <c r="AJ213">
        <v>0</v>
      </c>
      <c r="AK213">
        <v>0</v>
      </c>
      <c r="AL213">
        <v>0</v>
      </c>
      <c r="AM213">
        <v>0</v>
      </c>
      <c r="AN213">
        <v>0</v>
      </c>
      <c r="AO213">
        <v>0</v>
      </c>
      <c r="AP213">
        <v>0</v>
      </c>
      <c r="AQ213">
        <v>0</v>
      </c>
      <c r="AR213">
        <v>0</v>
      </c>
      <c r="AS213">
        <v>0</v>
      </c>
      <c r="AT213">
        <v>0</v>
      </c>
      <c r="AU213" t="s">
        <v>51</v>
      </c>
      <c r="AV213" t="s">
        <v>325</v>
      </c>
      <c r="AW213" t="s">
        <v>169</v>
      </c>
      <c r="AX213" t="s">
        <v>326</v>
      </c>
      <c r="AY213">
        <v>77019</v>
      </c>
      <c r="AZ213">
        <v>48201410201</v>
      </c>
      <c r="BA213" t="s">
        <v>170</v>
      </c>
      <c r="BB213" t="s">
        <v>171</v>
      </c>
      <c r="BC213">
        <v>161608</v>
      </c>
      <c r="BD213">
        <v>2994</v>
      </c>
      <c r="BE213" t="s">
        <v>327</v>
      </c>
      <c r="BF213" t="s">
        <v>327</v>
      </c>
      <c r="BG213" t="s">
        <v>327</v>
      </c>
    </row>
    <row r="214" spans="1:59" x14ac:dyDescent="0.25">
      <c r="A214">
        <v>674547</v>
      </c>
      <c r="B214">
        <v>19027215</v>
      </c>
      <c r="C214">
        <v>2022</v>
      </c>
      <c r="D214" s="80">
        <v>44732</v>
      </c>
      <c r="E214">
        <v>17</v>
      </c>
      <c r="F214" t="s">
        <v>183</v>
      </c>
      <c r="G214" t="s">
        <v>161</v>
      </c>
      <c r="H214" t="s">
        <v>331</v>
      </c>
      <c r="I214" t="s">
        <v>179</v>
      </c>
      <c r="J214">
        <v>29.769544799999998</v>
      </c>
      <c r="K214">
        <v>-95.397293079999997</v>
      </c>
      <c r="L214" t="s">
        <v>174</v>
      </c>
      <c r="M214" t="s">
        <v>164</v>
      </c>
      <c r="N214" t="s">
        <v>165</v>
      </c>
      <c r="O214" t="s">
        <v>166</v>
      </c>
      <c r="P214" t="s">
        <v>125</v>
      </c>
      <c r="Q214" t="s">
        <v>87</v>
      </c>
      <c r="R214" t="s">
        <v>176</v>
      </c>
      <c r="S214">
        <v>0</v>
      </c>
      <c r="T214">
        <v>0</v>
      </c>
      <c r="U214">
        <v>0</v>
      </c>
      <c r="V214">
        <v>1</v>
      </c>
      <c r="W214">
        <v>1</v>
      </c>
      <c r="X214">
        <v>2</v>
      </c>
      <c r="Y214">
        <v>0</v>
      </c>
      <c r="Z214">
        <v>0</v>
      </c>
      <c r="AA214">
        <v>0</v>
      </c>
      <c r="AB214">
        <v>0</v>
      </c>
      <c r="AC214">
        <v>1</v>
      </c>
      <c r="AD214">
        <v>2</v>
      </c>
      <c r="AE214">
        <v>1</v>
      </c>
      <c r="AF214">
        <v>0</v>
      </c>
      <c r="AG214">
        <v>0</v>
      </c>
      <c r="AH214">
        <v>0</v>
      </c>
      <c r="AI214">
        <v>0</v>
      </c>
      <c r="AJ214">
        <v>0</v>
      </c>
      <c r="AK214">
        <v>0</v>
      </c>
      <c r="AL214">
        <v>0</v>
      </c>
      <c r="AM214">
        <v>0</v>
      </c>
      <c r="AN214">
        <v>0</v>
      </c>
      <c r="AO214">
        <v>0</v>
      </c>
      <c r="AP214">
        <v>0</v>
      </c>
      <c r="AQ214">
        <v>0</v>
      </c>
      <c r="AR214">
        <v>0</v>
      </c>
      <c r="AS214">
        <v>0</v>
      </c>
      <c r="AT214">
        <v>0</v>
      </c>
      <c r="AU214" t="s">
        <v>51</v>
      </c>
      <c r="AV214" t="s">
        <v>325</v>
      </c>
      <c r="AW214" t="s">
        <v>169</v>
      </c>
      <c r="AX214" t="s">
        <v>332</v>
      </c>
      <c r="AY214">
        <v>77007</v>
      </c>
      <c r="AZ214">
        <v>48201510702</v>
      </c>
      <c r="BA214" t="s">
        <v>170</v>
      </c>
      <c r="BB214" t="s">
        <v>171</v>
      </c>
      <c r="BC214">
        <v>162048</v>
      </c>
      <c r="BD214">
        <v>2994</v>
      </c>
      <c r="BE214" t="s">
        <v>327</v>
      </c>
      <c r="BF214" t="s">
        <v>327</v>
      </c>
      <c r="BG214" t="s">
        <v>327</v>
      </c>
    </row>
    <row r="215" spans="1:59" x14ac:dyDescent="0.25">
      <c r="A215">
        <v>676711</v>
      </c>
      <c r="B215">
        <v>19035445</v>
      </c>
      <c r="C215">
        <v>2022</v>
      </c>
      <c r="D215" s="80">
        <v>44772</v>
      </c>
      <c r="E215">
        <v>14</v>
      </c>
      <c r="F215" t="s">
        <v>178</v>
      </c>
      <c r="G215" t="s">
        <v>161</v>
      </c>
      <c r="H215" t="s">
        <v>323</v>
      </c>
      <c r="I215" t="s">
        <v>179</v>
      </c>
      <c r="J215">
        <v>29.760586549999999</v>
      </c>
      <c r="K215">
        <v>-95.39815308</v>
      </c>
      <c r="L215" t="s">
        <v>174</v>
      </c>
      <c r="M215" t="s">
        <v>164</v>
      </c>
      <c r="N215" t="s">
        <v>189</v>
      </c>
      <c r="O215" t="s">
        <v>166</v>
      </c>
      <c r="P215" t="s">
        <v>167</v>
      </c>
      <c r="Q215" t="s">
        <v>86</v>
      </c>
      <c r="R215" t="s">
        <v>190</v>
      </c>
      <c r="S215">
        <v>0</v>
      </c>
      <c r="T215">
        <v>0</v>
      </c>
      <c r="U215">
        <v>0</v>
      </c>
      <c r="V215">
        <v>0</v>
      </c>
      <c r="W215">
        <v>0</v>
      </c>
      <c r="X215">
        <v>2</v>
      </c>
      <c r="Y215">
        <v>1</v>
      </c>
      <c r="Z215">
        <v>0</v>
      </c>
      <c r="AA215">
        <v>0</v>
      </c>
      <c r="AB215">
        <v>0</v>
      </c>
      <c r="AC215">
        <v>0</v>
      </c>
      <c r="AD215">
        <v>2</v>
      </c>
      <c r="AE215">
        <v>0</v>
      </c>
      <c r="AF215">
        <v>1</v>
      </c>
      <c r="AG215">
        <v>0</v>
      </c>
      <c r="AH215">
        <v>0</v>
      </c>
      <c r="AI215">
        <v>0</v>
      </c>
      <c r="AJ215">
        <v>0</v>
      </c>
      <c r="AK215">
        <v>0</v>
      </c>
      <c r="AL215">
        <v>0</v>
      </c>
      <c r="AM215">
        <v>0</v>
      </c>
      <c r="AN215">
        <v>0</v>
      </c>
      <c r="AO215">
        <v>0</v>
      </c>
      <c r="AP215">
        <v>0</v>
      </c>
      <c r="AQ215">
        <v>0</v>
      </c>
      <c r="AR215">
        <v>0</v>
      </c>
      <c r="AS215">
        <v>0</v>
      </c>
      <c r="AT215">
        <v>0</v>
      </c>
      <c r="AU215" t="s">
        <v>51</v>
      </c>
      <c r="AV215" t="s">
        <v>325</v>
      </c>
      <c r="AW215" t="s">
        <v>169</v>
      </c>
      <c r="AX215" t="s">
        <v>326</v>
      </c>
      <c r="AY215">
        <v>77019</v>
      </c>
      <c r="AZ215">
        <v>48201410201</v>
      </c>
      <c r="BA215" t="s">
        <v>170</v>
      </c>
      <c r="BB215" t="s">
        <v>171</v>
      </c>
      <c r="BC215">
        <v>161828</v>
      </c>
      <c r="BD215">
        <v>2994</v>
      </c>
      <c r="BE215" t="s">
        <v>327</v>
      </c>
      <c r="BF215" t="s">
        <v>327</v>
      </c>
      <c r="BG215" t="s">
        <v>327</v>
      </c>
    </row>
    <row r="216" spans="1:59" x14ac:dyDescent="0.25">
      <c r="A216">
        <v>678447</v>
      </c>
      <c r="B216">
        <v>19042941</v>
      </c>
      <c r="C216">
        <v>2022</v>
      </c>
      <c r="D216" s="80">
        <v>44770</v>
      </c>
      <c r="E216">
        <v>16</v>
      </c>
      <c r="F216" t="s">
        <v>160</v>
      </c>
      <c r="G216" t="s">
        <v>161</v>
      </c>
      <c r="H216" t="s">
        <v>331</v>
      </c>
      <c r="I216" t="s">
        <v>184</v>
      </c>
      <c r="J216">
        <v>29.769534799999999</v>
      </c>
      <c r="K216">
        <v>-95.397153079999995</v>
      </c>
      <c r="L216" t="s">
        <v>202</v>
      </c>
      <c r="M216" t="s">
        <v>164</v>
      </c>
      <c r="N216" t="s">
        <v>165</v>
      </c>
      <c r="O216" t="s">
        <v>166</v>
      </c>
      <c r="P216" t="s">
        <v>125</v>
      </c>
      <c r="Q216" t="s">
        <v>87</v>
      </c>
      <c r="R216" t="s">
        <v>372</v>
      </c>
      <c r="S216">
        <v>0</v>
      </c>
      <c r="T216">
        <v>0</v>
      </c>
      <c r="U216">
        <v>0</v>
      </c>
      <c r="V216">
        <v>1</v>
      </c>
      <c r="W216">
        <v>1</v>
      </c>
      <c r="X216">
        <v>2</v>
      </c>
      <c r="Y216">
        <v>0</v>
      </c>
      <c r="Z216">
        <v>0</v>
      </c>
      <c r="AA216">
        <v>0</v>
      </c>
      <c r="AB216">
        <v>0</v>
      </c>
      <c r="AC216">
        <v>1</v>
      </c>
      <c r="AD216">
        <v>2</v>
      </c>
      <c r="AE216">
        <v>1</v>
      </c>
      <c r="AF216">
        <v>0</v>
      </c>
      <c r="AG216">
        <v>0</v>
      </c>
      <c r="AH216">
        <v>0</v>
      </c>
      <c r="AI216">
        <v>0</v>
      </c>
      <c r="AJ216">
        <v>0</v>
      </c>
      <c r="AK216">
        <v>0</v>
      </c>
      <c r="AL216">
        <v>0</v>
      </c>
      <c r="AM216">
        <v>0</v>
      </c>
      <c r="AN216">
        <v>0</v>
      </c>
      <c r="AO216">
        <v>0</v>
      </c>
      <c r="AP216">
        <v>0</v>
      </c>
      <c r="AQ216">
        <v>0</v>
      </c>
      <c r="AR216">
        <v>0</v>
      </c>
      <c r="AS216">
        <v>0</v>
      </c>
      <c r="AT216">
        <v>0</v>
      </c>
      <c r="AU216" t="s">
        <v>51</v>
      </c>
      <c r="AV216" t="s">
        <v>325</v>
      </c>
      <c r="AW216" t="s">
        <v>169</v>
      </c>
      <c r="AX216" t="s">
        <v>332</v>
      </c>
      <c r="AY216">
        <v>77007</v>
      </c>
      <c r="AZ216">
        <v>48201510202</v>
      </c>
      <c r="BA216" t="s">
        <v>170</v>
      </c>
      <c r="BB216" t="s">
        <v>171</v>
      </c>
      <c r="BC216">
        <v>162048</v>
      </c>
      <c r="BD216">
        <v>2994</v>
      </c>
      <c r="BE216" t="s">
        <v>327</v>
      </c>
      <c r="BF216" t="s">
        <v>327</v>
      </c>
      <c r="BG216" t="s">
        <v>327</v>
      </c>
    </row>
    <row r="217" spans="1:59" x14ac:dyDescent="0.25">
      <c r="A217">
        <v>683779</v>
      </c>
      <c r="B217">
        <v>19064722</v>
      </c>
      <c r="C217">
        <v>2022</v>
      </c>
      <c r="D217" s="80">
        <v>44785</v>
      </c>
      <c r="E217">
        <v>19</v>
      </c>
      <c r="F217" t="s">
        <v>172</v>
      </c>
      <c r="G217" t="s">
        <v>161</v>
      </c>
      <c r="H217" t="s">
        <v>354</v>
      </c>
      <c r="I217" t="s">
        <v>188</v>
      </c>
      <c r="J217">
        <v>29.766546890000001</v>
      </c>
      <c r="K217">
        <v>-95.397250560000003</v>
      </c>
      <c r="L217" t="s">
        <v>163</v>
      </c>
      <c r="M217" t="s">
        <v>362</v>
      </c>
      <c r="N217" t="s">
        <v>189</v>
      </c>
      <c r="O217" t="s">
        <v>166</v>
      </c>
      <c r="P217" t="s">
        <v>167</v>
      </c>
      <c r="Q217" t="s">
        <v>90</v>
      </c>
      <c r="R217" t="s">
        <v>356</v>
      </c>
      <c r="S217">
        <v>0</v>
      </c>
      <c r="T217">
        <v>0</v>
      </c>
      <c r="U217">
        <v>0</v>
      </c>
      <c r="V217">
        <v>0</v>
      </c>
      <c r="W217">
        <v>0</v>
      </c>
      <c r="X217">
        <v>2</v>
      </c>
      <c r="Y217">
        <v>0</v>
      </c>
      <c r="Z217">
        <v>0</v>
      </c>
      <c r="AA217">
        <v>0</v>
      </c>
      <c r="AB217">
        <v>0</v>
      </c>
      <c r="AC217">
        <v>0</v>
      </c>
      <c r="AD217">
        <v>2</v>
      </c>
      <c r="AE217">
        <v>0</v>
      </c>
      <c r="AF217">
        <v>0</v>
      </c>
      <c r="AG217">
        <v>0</v>
      </c>
      <c r="AH217">
        <v>0</v>
      </c>
      <c r="AI217">
        <v>0</v>
      </c>
      <c r="AJ217">
        <v>0</v>
      </c>
      <c r="AK217">
        <v>0</v>
      </c>
      <c r="AL217">
        <v>0</v>
      </c>
      <c r="AM217">
        <v>0</v>
      </c>
      <c r="AN217">
        <v>0</v>
      </c>
      <c r="AO217">
        <v>0</v>
      </c>
      <c r="AP217">
        <v>0</v>
      </c>
      <c r="AQ217">
        <v>0</v>
      </c>
      <c r="AR217">
        <v>0</v>
      </c>
      <c r="AS217">
        <v>0</v>
      </c>
      <c r="AT217">
        <v>0</v>
      </c>
      <c r="AU217" t="s">
        <v>51</v>
      </c>
      <c r="AV217" t="s">
        <v>325</v>
      </c>
      <c r="AW217" t="s">
        <v>169</v>
      </c>
      <c r="AX217" t="s">
        <v>332</v>
      </c>
      <c r="AY217">
        <v>77007</v>
      </c>
      <c r="AZ217">
        <v>48201510202</v>
      </c>
      <c r="BA217" t="s">
        <v>170</v>
      </c>
      <c r="BB217" t="s">
        <v>171</v>
      </c>
      <c r="BC217">
        <v>162048</v>
      </c>
      <c r="BD217">
        <v>2994</v>
      </c>
      <c r="BE217" t="s">
        <v>327</v>
      </c>
      <c r="BF217" t="s">
        <v>327</v>
      </c>
      <c r="BG217" t="s">
        <v>327</v>
      </c>
    </row>
    <row r="218" spans="1:59" x14ac:dyDescent="0.25">
      <c r="A218">
        <v>687271</v>
      </c>
      <c r="B218">
        <v>19079057</v>
      </c>
      <c r="C218">
        <v>2022</v>
      </c>
      <c r="D218" s="80">
        <v>44798</v>
      </c>
      <c r="E218">
        <v>8</v>
      </c>
      <c r="F218" t="s">
        <v>160</v>
      </c>
      <c r="G218" t="s">
        <v>161</v>
      </c>
      <c r="H218" t="s">
        <v>323</v>
      </c>
      <c r="I218" t="s">
        <v>162</v>
      </c>
      <c r="J218">
        <v>29.761134800000001</v>
      </c>
      <c r="K218">
        <v>-95.39815308</v>
      </c>
      <c r="L218" t="s">
        <v>174</v>
      </c>
      <c r="M218" t="s">
        <v>164</v>
      </c>
      <c r="N218" t="s">
        <v>348</v>
      </c>
      <c r="O218" t="s">
        <v>349</v>
      </c>
      <c r="P218" t="s">
        <v>175</v>
      </c>
      <c r="Q218" t="s">
        <v>87</v>
      </c>
      <c r="R218" t="s">
        <v>350</v>
      </c>
      <c r="S218">
        <v>0</v>
      </c>
      <c r="T218">
        <v>0</v>
      </c>
      <c r="U218">
        <v>1</v>
      </c>
      <c r="V218">
        <v>0</v>
      </c>
      <c r="W218">
        <v>1</v>
      </c>
      <c r="X218">
        <v>0</v>
      </c>
      <c r="Y218">
        <v>1</v>
      </c>
      <c r="Z218">
        <v>0</v>
      </c>
      <c r="AA218">
        <v>0</v>
      </c>
      <c r="AB218">
        <v>0</v>
      </c>
      <c r="AC218">
        <v>0</v>
      </c>
      <c r="AD218">
        <v>0</v>
      </c>
      <c r="AE218">
        <v>0</v>
      </c>
      <c r="AF218">
        <v>1</v>
      </c>
      <c r="AG218">
        <v>0</v>
      </c>
      <c r="AH218">
        <v>0</v>
      </c>
      <c r="AI218">
        <v>1</v>
      </c>
      <c r="AJ218">
        <v>0</v>
      </c>
      <c r="AK218">
        <v>0</v>
      </c>
      <c r="AL218">
        <v>1</v>
      </c>
      <c r="AM218">
        <v>0</v>
      </c>
      <c r="AN218">
        <v>0</v>
      </c>
      <c r="AO218">
        <v>0</v>
      </c>
      <c r="AP218">
        <v>0</v>
      </c>
      <c r="AQ218">
        <v>0</v>
      </c>
      <c r="AR218">
        <v>0</v>
      </c>
      <c r="AS218">
        <v>0</v>
      </c>
      <c r="AT218">
        <v>0</v>
      </c>
      <c r="AU218" t="s">
        <v>51</v>
      </c>
      <c r="AV218" t="s">
        <v>325</v>
      </c>
      <c r="AW218" t="s">
        <v>169</v>
      </c>
      <c r="AX218" t="s">
        <v>326</v>
      </c>
      <c r="AY218">
        <v>77019</v>
      </c>
      <c r="AZ218">
        <v>48201410201</v>
      </c>
      <c r="BA218" t="s">
        <v>170</v>
      </c>
      <c r="BB218" t="s">
        <v>171</v>
      </c>
      <c r="BC218">
        <v>161828</v>
      </c>
      <c r="BD218">
        <v>2994</v>
      </c>
      <c r="BE218" t="s">
        <v>327</v>
      </c>
      <c r="BF218" t="s">
        <v>327</v>
      </c>
      <c r="BG218" t="s">
        <v>327</v>
      </c>
    </row>
    <row r="219" spans="1:59" x14ac:dyDescent="0.25">
      <c r="A219">
        <v>687855</v>
      </c>
      <c r="B219">
        <v>19081239</v>
      </c>
      <c r="C219">
        <v>2022</v>
      </c>
      <c r="D219" s="80">
        <v>44799</v>
      </c>
      <c r="E219">
        <v>14</v>
      </c>
      <c r="F219" t="s">
        <v>172</v>
      </c>
      <c r="G219" t="s">
        <v>161</v>
      </c>
      <c r="H219" t="s">
        <v>334</v>
      </c>
      <c r="I219" t="s">
        <v>188</v>
      </c>
      <c r="J219">
        <v>29.768100560000001</v>
      </c>
      <c r="K219">
        <v>-95.397035819999999</v>
      </c>
      <c r="L219" t="s">
        <v>174</v>
      </c>
      <c r="M219" t="s">
        <v>164</v>
      </c>
      <c r="N219" t="s">
        <v>189</v>
      </c>
      <c r="O219" t="s">
        <v>166</v>
      </c>
      <c r="P219" t="s">
        <v>167</v>
      </c>
      <c r="Q219" t="s">
        <v>89</v>
      </c>
      <c r="R219" t="s">
        <v>324</v>
      </c>
      <c r="S219">
        <v>0</v>
      </c>
      <c r="T219">
        <v>0</v>
      </c>
      <c r="U219">
        <v>0</v>
      </c>
      <c r="V219">
        <v>0</v>
      </c>
      <c r="W219">
        <v>0</v>
      </c>
      <c r="X219">
        <v>2</v>
      </c>
      <c r="Y219">
        <v>0</v>
      </c>
      <c r="Z219">
        <v>0</v>
      </c>
      <c r="AA219">
        <v>0</v>
      </c>
      <c r="AB219">
        <v>0</v>
      </c>
      <c r="AC219">
        <v>0</v>
      </c>
      <c r="AD219">
        <v>2</v>
      </c>
      <c r="AE219">
        <v>0</v>
      </c>
      <c r="AF219">
        <v>0</v>
      </c>
      <c r="AG219">
        <v>0</v>
      </c>
      <c r="AH219">
        <v>0</v>
      </c>
      <c r="AI219">
        <v>0</v>
      </c>
      <c r="AJ219">
        <v>0</v>
      </c>
      <c r="AK219">
        <v>0</v>
      </c>
      <c r="AL219">
        <v>0</v>
      </c>
      <c r="AM219">
        <v>0</v>
      </c>
      <c r="AN219">
        <v>0</v>
      </c>
      <c r="AO219">
        <v>0</v>
      </c>
      <c r="AP219">
        <v>0</v>
      </c>
      <c r="AQ219">
        <v>0</v>
      </c>
      <c r="AR219">
        <v>0</v>
      </c>
      <c r="AS219">
        <v>0</v>
      </c>
      <c r="AT219">
        <v>0</v>
      </c>
      <c r="AU219" t="s">
        <v>51</v>
      </c>
      <c r="AV219" t="s">
        <v>325</v>
      </c>
      <c r="AW219" t="s">
        <v>169</v>
      </c>
      <c r="AX219" t="s">
        <v>332</v>
      </c>
      <c r="AY219">
        <v>77007</v>
      </c>
      <c r="AZ219">
        <v>48201510202</v>
      </c>
      <c r="BA219" t="s">
        <v>170</v>
      </c>
      <c r="BB219" t="s">
        <v>171</v>
      </c>
      <c r="BC219">
        <v>162048</v>
      </c>
      <c r="BD219">
        <v>2994</v>
      </c>
      <c r="BE219" t="s">
        <v>327</v>
      </c>
      <c r="BF219" t="s">
        <v>327</v>
      </c>
      <c r="BG219" t="s">
        <v>327</v>
      </c>
    </row>
    <row r="220" spans="1:59" x14ac:dyDescent="0.25">
      <c r="A220">
        <v>689599</v>
      </c>
      <c r="B220">
        <v>19088159</v>
      </c>
      <c r="C220">
        <v>2022</v>
      </c>
      <c r="D220" s="80">
        <v>44803</v>
      </c>
      <c r="E220">
        <v>15</v>
      </c>
      <c r="F220" t="s">
        <v>195</v>
      </c>
      <c r="G220" t="s">
        <v>161</v>
      </c>
      <c r="H220" t="s">
        <v>331</v>
      </c>
      <c r="I220" t="s">
        <v>162</v>
      </c>
      <c r="J220">
        <v>29.769534799999999</v>
      </c>
      <c r="K220">
        <v>-95.397153079999995</v>
      </c>
      <c r="L220" t="s">
        <v>163</v>
      </c>
      <c r="M220" t="s">
        <v>164</v>
      </c>
      <c r="N220" t="s">
        <v>189</v>
      </c>
      <c r="O220" t="s">
        <v>166</v>
      </c>
      <c r="P220" t="s">
        <v>167</v>
      </c>
      <c r="Q220" t="s">
        <v>86</v>
      </c>
      <c r="R220" t="s">
        <v>182</v>
      </c>
      <c r="S220">
        <v>0</v>
      </c>
      <c r="T220">
        <v>0</v>
      </c>
      <c r="U220">
        <v>0</v>
      </c>
      <c r="V220">
        <v>0</v>
      </c>
      <c r="W220">
        <v>0</v>
      </c>
      <c r="X220">
        <v>3</v>
      </c>
      <c r="Y220">
        <v>0</v>
      </c>
      <c r="Z220">
        <v>0</v>
      </c>
      <c r="AA220">
        <v>0</v>
      </c>
      <c r="AB220">
        <v>0</v>
      </c>
      <c r="AC220">
        <v>0</v>
      </c>
      <c r="AD220">
        <v>3</v>
      </c>
      <c r="AE220">
        <v>0</v>
      </c>
      <c r="AF220">
        <v>0</v>
      </c>
      <c r="AG220">
        <v>0</v>
      </c>
      <c r="AH220">
        <v>0</v>
      </c>
      <c r="AI220">
        <v>0</v>
      </c>
      <c r="AJ220">
        <v>0</v>
      </c>
      <c r="AK220">
        <v>0</v>
      </c>
      <c r="AL220">
        <v>0</v>
      </c>
      <c r="AM220">
        <v>0</v>
      </c>
      <c r="AN220">
        <v>0</v>
      </c>
      <c r="AO220">
        <v>0</v>
      </c>
      <c r="AP220">
        <v>0</v>
      </c>
      <c r="AQ220">
        <v>0</v>
      </c>
      <c r="AR220">
        <v>0</v>
      </c>
      <c r="AS220">
        <v>0</v>
      </c>
      <c r="AT220">
        <v>0</v>
      </c>
      <c r="AU220" t="s">
        <v>51</v>
      </c>
      <c r="AV220" t="s">
        <v>325</v>
      </c>
      <c r="AW220" t="s">
        <v>169</v>
      </c>
      <c r="AX220" t="s">
        <v>332</v>
      </c>
      <c r="AY220">
        <v>77007</v>
      </c>
      <c r="AZ220">
        <v>48201510202</v>
      </c>
      <c r="BA220" t="s">
        <v>170</v>
      </c>
      <c r="BB220" t="s">
        <v>171</v>
      </c>
      <c r="BC220">
        <v>162048</v>
      </c>
      <c r="BD220">
        <v>2994</v>
      </c>
      <c r="BE220" t="s">
        <v>327</v>
      </c>
      <c r="BF220" t="s">
        <v>327</v>
      </c>
      <c r="BG220" t="s">
        <v>327</v>
      </c>
    </row>
    <row r="221" spans="1:59" x14ac:dyDescent="0.25">
      <c r="A221">
        <v>704052</v>
      </c>
      <c r="B221">
        <v>19146872</v>
      </c>
      <c r="C221">
        <v>2022</v>
      </c>
      <c r="D221" s="80">
        <v>44835</v>
      </c>
      <c r="E221">
        <v>17</v>
      </c>
      <c r="F221" t="s">
        <v>178</v>
      </c>
      <c r="G221" t="s">
        <v>161</v>
      </c>
      <c r="H221" t="s">
        <v>334</v>
      </c>
      <c r="I221" t="s">
        <v>184</v>
      </c>
      <c r="J221">
        <v>29.7680048</v>
      </c>
      <c r="K221">
        <v>-95.397173080000002</v>
      </c>
      <c r="L221" t="s">
        <v>174</v>
      </c>
      <c r="M221" t="s">
        <v>164</v>
      </c>
      <c r="N221" t="s">
        <v>189</v>
      </c>
      <c r="O221" t="s">
        <v>166</v>
      </c>
      <c r="P221" t="s">
        <v>167</v>
      </c>
      <c r="Q221" t="s">
        <v>87</v>
      </c>
      <c r="R221" t="s">
        <v>352</v>
      </c>
      <c r="S221">
        <v>0</v>
      </c>
      <c r="T221">
        <v>0</v>
      </c>
      <c r="U221">
        <v>0</v>
      </c>
      <c r="V221">
        <v>0</v>
      </c>
      <c r="W221">
        <v>0</v>
      </c>
      <c r="X221">
        <v>2</v>
      </c>
      <c r="Y221">
        <v>0</v>
      </c>
      <c r="Z221">
        <v>0</v>
      </c>
      <c r="AA221">
        <v>0</v>
      </c>
      <c r="AB221">
        <v>0</v>
      </c>
      <c r="AC221">
        <v>0</v>
      </c>
      <c r="AD221">
        <v>2</v>
      </c>
      <c r="AE221">
        <v>0</v>
      </c>
      <c r="AF221">
        <v>0</v>
      </c>
      <c r="AG221">
        <v>0</v>
      </c>
      <c r="AH221">
        <v>0</v>
      </c>
      <c r="AI221">
        <v>0</v>
      </c>
      <c r="AJ221">
        <v>0</v>
      </c>
      <c r="AK221">
        <v>0</v>
      </c>
      <c r="AL221">
        <v>0</v>
      </c>
      <c r="AM221">
        <v>0</v>
      </c>
      <c r="AN221">
        <v>0</v>
      </c>
      <c r="AO221">
        <v>0</v>
      </c>
      <c r="AP221">
        <v>0</v>
      </c>
      <c r="AQ221">
        <v>0</v>
      </c>
      <c r="AR221">
        <v>0</v>
      </c>
      <c r="AS221">
        <v>0</v>
      </c>
      <c r="AT221">
        <v>0</v>
      </c>
      <c r="AU221" t="s">
        <v>51</v>
      </c>
      <c r="AV221" t="s">
        <v>325</v>
      </c>
      <c r="AW221" t="s">
        <v>169</v>
      </c>
      <c r="AX221" t="s">
        <v>332</v>
      </c>
      <c r="AY221">
        <v>77007</v>
      </c>
      <c r="AZ221">
        <v>48201510702</v>
      </c>
      <c r="BA221" t="s">
        <v>170</v>
      </c>
      <c r="BB221" t="s">
        <v>171</v>
      </c>
      <c r="BC221">
        <v>162048</v>
      </c>
      <c r="BD221">
        <v>2994</v>
      </c>
      <c r="BE221" t="s">
        <v>327</v>
      </c>
      <c r="BF221" t="s">
        <v>327</v>
      </c>
      <c r="BG221" t="s">
        <v>327</v>
      </c>
    </row>
    <row r="222" spans="1:59" x14ac:dyDescent="0.25">
      <c r="A222">
        <v>706078</v>
      </c>
      <c r="B222">
        <v>19155972</v>
      </c>
      <c r="C222">
        <v>2022</v>
      </c>
      <c r="D222" s="80">
        <v>44839</v>
      </c>
      <c r="E222">
        <v>14</v>
      </c>
      <c r="F222" t="s">
        <v>198</v>
      </c>
      <c r="G222" t="s">
        <v>161</v>
      </c>
      <c r="H222" t="s">
        <v>334</v>
      </c>
      <c r="I222" t="s">
        <v>188</v>
      </c>
      <c r="J222">
        <v>29.769534799999999</v>
      </c>
      <c r="K222">
        <v>-95.397153079999995</v>
      </c>
      <c r="L222" t="s">
        <v>174</v>
      </c>
      <c r="M222" t="s">
        <v>164</v>
      </c>
      <c r="N222" t="s">
        <v>189</v>
      </c>
      <c r="O222" t="s">
        <v>166</v>
      </c>
      <c r="P222" t="s">
        <v>167</v>
      </c>
      <c r="Q222" t="s">
        <v>90</v>
      </c>
      <c r="R222" t="s">
        <v>182</v>
      </c>
      <c r="S222">
        <v>0</v>
      </c>
      <c r="T222">
        <v>0</v>
      </c>
      <c r="U222">
        <v>0</v>
      </c>
      <c r="V222">
        <v>0</v>
      </c>
      <c r="W222">
        <v>0</v>
      </c>
      <c r="X222">
        <v>2</v>
      </c>
      <c r="Y222">
        <v>0</v>
      </c>
      <c r="Z222">
        <v>0</v>
      </c>
      <c r="AA222">
        <v>0</v>
      </c>
      <c r="AB222">
        <v>0</v>
      </c>
      <c r="AC222">
        <v>0</v>
      </c>
      <c r="AD222">
        <v>2</v>
      </c>
      <c r="AE222">
        <v>0</v>
      </c>
      <c r="AF222">
        <v>0</v>
      </c>
      <c r="AG222">
        <v>0</v>
      </c>
      <c r="AH222">
        <v>0</v>
      </c>
      <c r="AI222">
        <v>0</v>
      </c>
      <c r="AJ222">
        <v>0</v>
      </c>
      <c r="AK222">
        <v>0</v>
      </c>
      <c r="AL222">
        <v>0</v>
      </c>
      <c r="AM222">
        <v>0</v>
      </c>
      <c r="AN222">
        <v>0</v>
      </c>
      <c r="AO222">
        <v>0</v>
      </c>
      <c r="AP222">
        <v>0</v>
      </c>
      <c r="AQ222">
        <v>0</v>
      </c>
      <c r="AR222">
        <v>0</v>
      </c>
      <c r="AS222">
        <v>0</v>
      </c>
      <c r="AT222">
        <v>0</v>
      </c>
      <c r="AU222" t="s">
        <v>51</v>
      </c>
      <c r="AV222" t="s">
        <v>325</v>
      </c>
      <c r="AW222" t="s">
        <v>169</v>
      </c>
      <c r="AX222" t="s">
        <v>332</v>
      </c>
      <c r="AY222">
        <v>77007</v>
      </c>
      <c r="AZ222">
        <v>48201510202</v>
      </c>
      <c r="BA222" t="s">
        <v>170</v>
      </c>
      <c r="BB222" t="s">
        <v>171</v>
      </c>
      <c r="BC222">
        <v>162048</v>
      </c>
      <c r="BD222">
        <v>2994</v>
      </c>
      <c r="BE222" t="s">
        <v>327</v>
      </c>
      <c r="BF222" t="s">
        <v>327</v>
      </c>
      <c r="BG222" t="s">
        <v>327</v>
      </c>
    </row>
    <row r="223" spans="1:59" x14ac:dyDescent="0.25">
      <c r="A223">
        <v>707453</v>
      </c>
      <c r="B223">
        <v>19161416</v>
      </c>
      <c r="C223">
        <v>2022</v>
      </c>
      <c r="D223" s="80">
        <v>44844</v>
      </c>
      <c r="E223">
        <v>8</v>
      </c>
      <c r="F223" t="s">
        <v>183</v>
      </c>
      <c r="G223" t="s">
        <v>161</v>
      </c>
      <c r="H223" t="s">
        <v>328</v>
      </c>
      <c r="I223" t="s">
        <v>188</v>
      </c>
      <c r="J223">
        <v>29.75731412</v>
      </c>
      <c r="K223">
        <v>-95.398134650000003</v>
      </c>
      <c r="L223" t="s">
        <v>174</v>
      </c>
      <c r="M223" t="s">
        <v>164</v>
      </c>
      <c r="N223" t="s">
        <v>189</v>
      </c>
      <c r="O223" t="s">
        <v>166</v>
      </c>
      <c r="P223" t="s">
        <v>167</v>
      </c>
      <c r="Q223" t="s">
        <v>86</v>
      </c>
      <c r="R223" t="s">
        <v>324</v>
      </c>
      <c r="S223">
        <v>0</v>
      </c>
      <c r="T223">
        <v>0</v>
      </c>
      <c r="U223">
        <v>0</v>
      </c>
      <c r="V223">
        <v>0</v>
      </c>
      <c r="W223">
        <v>0</v>
      </c>
      <c r="X223">
        <v>2</v>
      </c>
      <c r="Y223">
        <v>0</v>
      </c>
      <c r="Z223">
        <v>0</v>
      </c>
      <c r="AA223">
        <v>0</v>
      </c>
      <c r="AB223">
        <v>0</v>
      </c>
      <c r="AC223">
        <v>0</v>
      </c>
      <c r="AD223">
        <v>2</v>
      </c>
      <c r="AE223">
        <v>0</v>
      </c>
      <c r="AF223">
        <v>0</v>
      </c>
      <c r="AG223">
        <v>0</v>
      </c>
      <c r="AH223">
        <v>0</v>
      </c>
      <c r="AI223">
        <v>0</v>
      </c>
      <c r="AJ223">
        <v>0</v>
      </c>
      <c r="AK223">
        <v>0</v>
      </c>
      <c r="AL223">
        <v>0</v>
      </c>
      <c r="AM223">
        <v>0</v>
      </c>
      <c r="AN223">
        <v>0</v>
      </c>
      <c r="AO223">
        <v>0</v>
      </c>
      <c r="AP223">
        <v>0</v>
      </c>
      <c r="AQ223">
        <v>0</v>
      </c>
      <c r="AR223">
        <v>0</v>
      </c>
      <c r="AS223">
        <v>0</v>
      </c>
      <c r="AT223">
        <v>0</v>
      </c>
      <c r="AU223" t="s">
        <v>51</v>
      </c>
      <c r="AV223" t="s">
        <v>325</v>
      </c>
      <c r="AW223" t="s">
        <v>169</v>
      </c>
      <c r="AX223" t="s">
        <v>326</v>
      </c>
      <c r="AY223">
        <v>77019</v>
      </c>
      <c r="AZ223">
        <v>48201410300</v>
      </c>
      <c r="BA223" t="s">
        <v>170</v>
      </c>
      <c r="BB223" t="s">
        <v>171</v>
      </c>
      <c r="BC223">
        <v>161608</v>
      </c>
      <c r="BD223">
        <v>2994</v>
      </c>
      <c r="BE223" t="s">
        <v>327</v>
      </c>
      <c r="BF223" t="s">
        <v>327</v>
      </c>
      <c r="BG223" t="s">
        <v>327</v>
      </c>
    </row>
    <row r="224" spans="1:59" x14ac:dyDescent="0.25">
      <c r="A224">
        <v>715514</v>
      </c>
      <c r="B224">
        <v>19195895</v>
      </c>
      <c r="C224">
        <v>2022</v>
      </c>
      <c r="D224" s="80">
        <v>44853</v>
      </c>
      <c r="E224">
        <v>20</v>
      </c>
      <c r="F224" t="s">
        <v>198</v>
      </c>
      <c r="G224" t="s">
        <v>161</v>
      </c>
      <c r="H224" t="s">
        <v>323</v>
      </c>
      <c r="I224" t="s">
        <v>179</v>
      </c>
      <c r="J224">
        <v>29.76043481</v>
      </c>
      <c r="K224">
        <v>-95.39815308</v>
      </c>
      <c r="L224" t="s">
        <v>174</v>
      </c>
      <c r="M224" t="s">
        <v>164</v>
      </c>
      <c r="N224" t="s">
        <v>189</v>
      </c>
      <c r="O224" t="s">
        <v>166</v>
      </c>
      <c r="P224" t="s">
        <v>167</v>
      </c>
      <c r="Q224" t="s">
        <v>86</v>
      </c>
      <c r="R224" t="s">
        <v>197</v>
      </c>
      <c r="S224">
        <v>0</v>
      </c>
      <c r="T224">
        <v>0</v>
      </c>
      <c r="U224">
        <v>0</v>
      </c>
      <c r="V224">
        <v>0</v>
      </c>
      <c r="W224">
        <v>0</v>
      </c>
      <c r="X224">
        <v>1</v>
      </c>
      <c r="Y224">
        <v>1</v>
      </c>
      <c r="Z224">
        <v>0</v>
      </c>
      <c r="AA224">
        <v>0</v>
      </c>
      <c r="AB224">
        <v>0</v>
      </c>
      <c r="AC224">
        <v>0</v>
      </c>
      <c r="AD224">
        <v>1</v>
      </c>
      <c r="AE224">
        <v>0</v>
      </c>
      <c r="AF224">
        <v>1</v>
      </c>
      <c r="AG224">
        <v>0</v>
      </c>
      <c r="AH224">
        <v>0</v>
      </c>
      <c r="AI224">
        <v>0</v>
      </c>
      <c r="AJ224">
        <v>0</v>
      </c>
      <c r="AK224">
        <v>0</v>
      </c>
      <c r="AL224">
        <v>0</v>
      </c>
      <c r="AM224">
        <v>0</v>
      </c>
      <c r="AN224">
        <v>0</v>
      </c>
      <c r="AO224">
        <v>0</v>
      </c>
      <c r="AP224">
        <v>0</v>
      </c>
      <c r="AQ224">
        <v>0</v>
      </c>
      <c r="AR224">
        <v>0</v>
      </c>
      <c r="AS224">
        <v>0</v>
      </c>
      <c r="AT224">
        <v>0</v>
      </c>
      <c r="AU224" t="s">
        <v>51</v>
      </c>
      <c r="AV224" t="s">
        <v>325</v>
      </c>
      <c r="AW224" t="s">
        <v>169</v>
      </c>
      <c r="AX224" t="s">
        <v>326</v>
      </c>
      <c r="AY224">
        <v>77019</v>
      </c>
      <c r="AZ224">
        <v>48201410201</v>
      </c>
      <c r="BA224" t="s">
        <v>170</v>
      </c>
      <c r="BB224" t="s">
        <v>171</v>
      </c>
      <c r="BC224">
        <v>161828</v>
      </c>
      <c r="BD224">
        <v>2994</v>
      </c>
      <c r="BE224" t="s">
        <v>327</v>
      </c>
      <c r="BF224" t="s">
        <v>327</v>
      </c>
      <c r="BG224" t="s">
        <v>327</v>
      </c>
    </row>
    <row r="225" spans="1:59" x14ac:dyDescent="0.25">
      <c r="A225">
        <v>725006</v>
      </c>
      <c r="B225">
        <v>19231779</v>
      </c>
      <c r="C225">
        <v>2022</v>
      </c>
      <c r="D225" s="80">
        <v>44880</v>
      </c>
      <c r="E225">
        <v>15</v>
      </c>
      <c r="F225" t="s">
        <v>195</v>
      </c>
      <c r="G225" t="s">
        <v>161</v>
      </c>
      <c r="H225" t="s">
        <v>323</v>
      </c>
      <c r="I225" t="s">
        <v>179</v>
      </c>
      <c r="J225">
        <v>29.761216829999999</v>
      </c>
      <c r="K225">
        <v>-95.398159919999998</v>
      </c>
      <c r="L225" t="s">
        <v>174</v>
      </c>
      <c r="M225" t="s">
        <v>164</v>
      </c>
      <c r="N225" t="s">
        <v>189</v>
      </c>
      <c r="O225" t="s">
        <v>166</v>
      </c>
      <c r="P225" t="s">
        <v>167</v>
      </c>
      <c r="Q225" t="s">
        <v>90</v>
      </c>
      <c r="R225" t="s">
        <v>190</v>
      </c>
      <c r="S225">
        <v>0</v>
      </c>
      <c r="T225">
        <v>0</v>
      </c>
      <c r="U225">
        <v>0</v>
      </c>
      <c r="V225">
        <v>0</v>
      </c>
      <c r="W225">
        <v>0</v>
      </c>
      <c r="X225">
        <v>3</v>
      </c>
      <c r="Y225">
        <v>0</v>
      </c>
      <c r="Z225">
        <v>0</v>
      </c>
      <c r="AA225">
        <v>0</v>
      </c>
      <c r="AB225">
        <v>0</v>
      </c>
      <c r="AC225">
        <v>0</v>
      </c>
      <c r="AD225">
        <v>3</v>
      </c>
      <c r="AE225">
        <v>0</v>
      </c>
      <c r="AF225">
        <v>0</v>
      </c>
      <c r="AG225">
        <v>0</v>
      </c>
      <c r="AH225">
        <v>0</v>
      </c>
      <c r="AI225">
        <v>0</v>
      </c>
      <c r="AJ225">
        <v>0</v>
      </c>
      <c r="AK225">
        <v>0</v>
      </c>
      <c r="AL225">
        <v>0</v>
      </c>
      <c r="AM225">
        <v>0</v>
      </c>
      <c r="AN225">
        <v>0</v>
      </c>
      <c r="AO225">
        <v>0</v>
      </c>
      <c r="AP225">
        <v>0</v>
      </c>
      <c r="AQ225">
        <v>0</v>
      </c>
      <c r="AR225">
        <v>0</v>
      </c>
      <c r="AS225">
        <v>0</v>
      </c>
      <c r="AT225">
        <v>0</v>
      </c>
      <c r="AU225" t="s">
        <v>51</v>
      </c>
      <c r="AV225" t="s">
        <v>325</v>
      </c>
      <c r="AW225" t="s">
        <v>169</v>
      </c>
      <c r="AX225" t="s">
        <v>326</v>
      </c>
      <c r="AY225">
        <v>77019</v>
      </c>
      <c r="AZ225">
        <v>48201410201</v>
      </c>
      <c r="BA225" t="s">
        <v>170</v>
      </c>
      <c r="BB225" t="s">
        <v>171</v>
      </c>
      <c r="BC225">
        <v>161828</v>
      </c>
      <c r="BD225">
        <v>2994</v>
      </c>
      <c r="BE225" t="s">
        <v>327</v>
      </c>
      <c r="BF225" t="s">
        <v>327</v>
      </c>
      <c r="BG225" t="s">
        <v>327</v>
      </c>
    </row>
    <row r="226" spans="1:59" x14ac:dyDescent="0.25">
      <c r="A226">
        <v>732148</v>
      </c>
      <c r="B226">
        <v>19261445</v>
      </c>
      <c r="C226">
        <v>2022</v>
      </c>
      <c r="D226" s="80">
        <v>44892</v>
      </c>
      <c r="E226">
        <v>12</v>
      </c>
      <c r="F226" t="s">
        <v>191</v>
      </c>
      <c r="G226" t="s">
        <v>161</v>
      </c>
      <c r="H226" t="s">
        <v>331</v>
      </c>
      <c r="I226" t="s">
        <v>179</v>
      </c>
      <c r="J226">
        <v>29.769534799999999</v>
      </c>
      <c r="K226">
        <v>-95.397153079999995</v>
      </c>
      <c r="L226" t="s">
        <v>174</v>
      </c>
      <c r="M226" t="s">
        <v>164</v>
      </c>
      <c r="N226" t="s">
        <v>348</v>
      </c>
      <c r="O226" t="s">
        <v>349</v>
      </c>
      <c r="P226" t="s">
        <v>125</v>
      </c>
      <c r="Q226" t="s">
        <v>90</v>
      </c>
      <c r="R226" t="s">
        <v>168</v>
      </c>
      <c r="S226">
        <v>0</v>
      </c>
      <c r="T226">
        <v>0</v>
      </c>
      <c r="U226">
        <v>0</v>
      </c>
      <c r="V226">
        <v>1</v>
      </c>
      <c r="W226">
        <v>1</v>
      </c>
      <c r="X226">
        <v>1</v>
      </c>
      <c r="Y226">
        <v>0</v>
      </c>
      <c r="Z226">
        <v>0</v>
      </c>
      <c r="AA226">
        <v>0</v>
      </c>
      <c r="AB226">
        <v>0</v>
      </c>
      <c r="AC226">
        <v>0</v>
      </c>
      <c r="AD226">
        <v>1</v>
      </c>
      <c r="AE226">
        <v>0</v>
      </c>
      <c r="AF226">
        <v>0</v>
      </c>
      <c r="AG226">
        <v>0</v>
      </c>
      <c r="AH226">
        <v>0</v>
      </c>
      <c r="AI226">
        <v>0</v>
      </c>
      <c r="AJ226">
        <v>1</v>
      </c>
      <c r="AK226">
        <v>0</v>
      </c>
      <c r="AL226">
        <v>1</v>
      </c>
      <c r="AM226">
        <v>0</v>
      </c>
      <c r="AN226">
        <v>0</v>
      </c>
      <c r="AO226">
        <v>0</v>
      </c>
      <c r="AP226">
        <v>0</v>
      </c>
      <c r="AQ226">
        <v>0</v>
      </c>
      <c r="AR226">
        <v>0</v>
      </c>
      <c r="AS226">
        <v>0</v>
      </c>
      <c r="AT226">
        <v>0</v>
      </c>
      <c r="AU226" t="s">
        <v>51</v>
      </c>
      <c r="AV226" t="s">
        <v>325</v>
      </c>
      <c r="AW226" t="s">
        <v>169</v>
      </c>
      <c r="AX226" t="s">
        <v>332</v>
      </c>
      <c r="AY226">
        <v>77007</v>
      </c>
      <c r="AZ226">
        <v>48201510202</v>
      </c>
      <c r="BA226" t="s">
        <v>170</v>
      </c>
      <c r="BB226" t="s">
        <v>171</v>
      </c>
      <c r="BC226">
        <v>162048</v>
      </c>
      <c r="BD226">
        <v>2994</v>
      </c>
      <c r="BE226" t="s">
        <v>327</v>
      </c>
      <c r="BF226" t="s">
        <v>327</v>
      </c>
      <c r="BG226" t="s">
        <v>327</v>
      </c>
    </row>
    <row r="227" spans="1:59" x14ac:dyDescent="0.25">
      <c r="A227">
        <v>733970</v>
      </c>
      <c r="B227">
        <v>19269117</v>
      </c>
      <c r="C227">
        <v>2022</v>
      </c>
      <c r="D227" s="80">
        <v>44897</v>
      </c>
      <c r="E227">
        <v>13</v>
      </c>
      <c r="F227" t="s">
        <v>172</v>
      </c>
      <c r="G227" t="s">
        <v>161</v>
      </c>
      <c r="H227" t="s">
        <v>333</v>
      </c>
      <c r="I227" t="s">
        <v>162</v>
      </c>
      <c r="J227">
        <v>29.761134800000001</v>
      </c>
      <c r="K227">
        <v>-95.39815308</v>
      </c>
      <c r="L227" t="s">
        <v>163</v>
      </c>
      <c r="M227" t="s">
        <v>164</v>
      </c>
      <c r="N227" t="s">
        <v>189</v>
      </c>
      <c r="O227" t="s">
        <v>166</v>
      </c>
      <c r="P227" t="s">
        <v>167</v>
      </c>
      <c r="Q227" t="s">
        <v>87</v>
      </c>
      <c r="R227" t="s">
        <v>168</v>
      </c>
      <c r="S227">
        <v>0</v>
      </c>
      <c r="T227">
        <v>0</v>
      </c>
      <c r="U227">
        <v>0</v>
      </c>
      <c r="V227">
        <v>0</v>
      </c>
      <c r="W227">
        <v>0</v>
      </c>
      <c r="X227">
        <v>2</v>
      </c>
      <c r="Y227">
        <v>0</v>
      </c>
      <c r="Z227">
        <v>0</v>
      </c>
      <c r="AA227">
        <v>0</v>
      </c>
      <c r="AB227">
        <v>0</v>
      </c>
      <c r="AC227">
        <v>0</v>
      </c>
      <c r="AD227">
        <v>2</v>
      </c>
      <c r="AE227">
        <v>0</v>
      </c>
      <c r="AF227">
        <v>0</v>
      </c>
      <c r="AG227">
        <v>0</v>
      </c>
      <c r="AH227">
        <v>0</v>
      </c>
      <c r="AI227">
        <v>0</v>
      </c>
      <c r="AJ227">
        <v>0</v>
      </c>
      <c r="AK227">
        <v>0</v>
      </c>
      <c r="AL227">
        <v>0</v>
      </c>
      <c r="AM227">
        <v>0</v>
      </c>
      <c r="AN227">
        <v>0</v>
      </c>
      <c r="AO227">
        <v>0</v>
      </c>
      <c r="AP227">
        <v>0</v>
      </c>
      <c r="AQ227">
        <v>0</v>
      </c>
      <c r="AR227">
        <v>0</v>
      </c>
      <c r="AS227">
        <v>0</v>
      </c>
      <c r="AT227">
        <v>0</v>
      </c>
      <c r="AU227" t="s">
        <v>51</v>
      </c>
      <c r="AV227" t="s">
        <v>325</v>
      </c>
      <c r="AW227" t="s">
        <v>169</v>
      </c>
      <c r="AX227" t="s">
        <v>326</v>
      </c>
      <c r="AY227">
        <v>77019</v>
      </c>
      <c r="AZ227">
        <v>48201410201</v>
      </c>
      <c r="BA227" t="s">
        <v>170</v>
      </c>
      <c r="BB227" t="s">
        <v>171</v>
      </c>
      <c r="BC227">
        <v>161828</v>
      </c>
      <c r="BD227">
        <v>2994</v>
      </c>
      <c r="BE227" t="s">
        <v>327</v>
      </c>
      <c r="BF227" t="s">
        <v>327</v>
      </c>
      <c r="BG227" t="s">
        <v>327</v>
      </c>
    </row>
    <row r="228" spans="1:59" x14ac:dyDescent="0.25">
      <c r="A228">
        <v>736882</v>
      </c>
      <c r="B228">
        <v>19280596</v>
      </c>
      <c r="C228">
        <v>2022</v>
      </c>
      <c r="D228" s="80">
        <v>44892</v>
      </c>
      <c r="E228">
        <v>14</v>
      </c>
      <c r="F228" t="s">
        <v>191</v>
      </c>
      <c r="G228" t="s">
        <v>161</v>
      </c>
      <c r="H228" t="s">
        <v>328</v>
      </c>
      <c r="I228" t="s">
        <v>162</v>
      </c>
      <c r="J228">
        <v>29.7573148</v>
      </c>
      <c r="K228">
        <v>-95.398103079999998</v>
      </c>
      <c r="L228" t="s">
        <v>174</v>
      </c>
      <c r="M228" t="s">
        <v>164</v>
      </c>
      <c r="N228" t="s">
        <v>165</v>
      </c>
      <c r="O228" t="s">
        <v>349</v>
      </c>
      <c r="P228" t="s">
        <v>175</v>
      </c>
      <c r="Q228" t="s">
        <v>87</v>
      </c>
      <c r="R228" t="s">
        <v>324</v>
      </c>
      <c r="S228">
        <v>0</v>
      </c>
      <c r="T228">
        <v>0</v>
      </c>
      <c r="U228">
        <v>1</v>
      </c>
      <c r="V228">
        <v>0</v>
      </c>
      <c r="W228">
        <v>1</v>
      </c>
      <c r="X228">
        <v>2</v>
      </c>
      <c r="Y228">
        <v>0</v>
      </c>
      <c r="Z228">
        <v>0</v>
      </c>
      <c r="AA228">
        <v>0</v>
      </c>
      <c r="AB228">
        <v>0</v>
      </c>
      <c r="AC228">
        <v>0</v>
      </c>
      <c r="AD228">
        <v>2</v>
      </c>
      <c r="AE228">
        <v>0</v>
      </c>
      <c r="AF228">
        <v>0</v>
      </c>
      <c r="AG228">
        <v>0</v>
      </c>
      <c r="AH228">
        <v>0</v>
      </c>
      <c r="AI228">
        <v>1</v>
      </c>
      <c r="AJ228">
        <v>0</v>
      </c>
      <c r="AK228">
        <v>0</v>
      </c>
      <c r="AL228">
        <v>1</v>
      </c>
      <c r="AM228">
        <v>0</v>
      </c>
      <c r="AN228">
        <v>0</v>
      </c>
      <c r="AO228">
        <v>0</v>
      </c>
      <c r="AP228">
        <v>0</v>
      </c>
      <c r="AQ228">
        <v>0</v>
      </c>
      <c r="AR228">
        <v>0</v>
      </c>
      <c r="AS228">
        <v>0</v>
      </c>
      <c r="AT228">
        <v>0</v>
      </c>
      <c r="AU228" t="s">
        <v>51</v>
      </c>
      <c r="AV228" t="s">
        <v>325</v>
      </c>
      <c r="AW228" t="s">
        <v>169</v>
      </c>
      <c r="AX228" t="s">
        <v>326</v>
      </c>
      <c r="AY228">
        <v>77019</v>
      </c>
      <c r="AZ228">
        <v>48201410202</v>
      </c>
      <c r="BA228" t="s">
        <v>170</v>
      </c>
      <c r="BB228" t="s">
        <v>171</v>
      </c>
      <c r="BC228">
        <v>161608</v>
      </c>
      <c r="BD228">
        <v>2994</v>
      </c>
      <c r="BE228" t="s">
        <v>327</v>
      </c>
      <c r="BF228" t="s">
        <v>327</v>
      </c>
      <c r="BG228" t="s">
        <v>327</v>
      </c>
    </row>
    <row r="229" spans="1:59" x14ac:dyDescent="0.25">
      <c r="A229">
        <v>738633</v>
      </c>
      <c r="B229">
        <v>19287645</v>
      </c>
      <c r="C229">
        <v>2022</v>
      </c>
      <c r="D229" s="80">
        <v>44910</v>
      </c>
      <c r="E229">
        <v>22</v>
      </c>
      <c r="F229" t="s">
        <v>160</v>
      </c>
      <c r="G229" t="s">
        <v>161</v>
      </c>
      <c r="H229" t="s">
        <v>341</v>
      </c>
      <c r="I229" t="s">
        <v>162</v>
      </c>
      <c r="J229">
        <v>29.76397687</v>
      </c>
      <c r="K229">
        <v>-95.398690579999993</v>
      </c>
      <c r="L229" t="s">
        <v>174</v>
      </c>
      <c r="M229" t="s">
        <v>339</v>
      </c>
      <c r="N229" t="s">
        <v>189</v>
      </c>
      <c r="O229" t="s">
        <v>166</v>
      </c>
      <c r="P229" t="s">
        <v>167</v>
      </c>
      <c r="Q229" t="s">
        <v>86</v>
      </c>
      <c r="R229" t="s">
        <v>190</v>
      </c>
      <c r="S229">
        <v>0</v>
      </c>
      <c r="T229">
        <v>0</v>
      </c>
      <c r="U229">
        <v>0</v>
      </c>
      <c r="V229">
        <v>0</v>
      </c>
      <c r="W229">
        <v>0</v>
      </c>
      <c r="X229">
        <v>2</v>
      </c>
      <c r="Y229">
        <v>0</v>
      </c>
      <c r="Z229">
        <v>0</v>
      </c>
      <c r="AA229">
        <v>0</v>
      </c>
      <c r="AB229">
        <v>0</v>
      </c>
      <c r="AC229">
        <v>0</v>
      </c>
      <c r="AD229">
        <v>2</v>
      </c>
      <c r="AE229">
        <v>0</v>
      </c>
      <c r="AF229">
        <v>0</v>
      </c>
      <c r="AG229">
        <v>0</v>
      </c>
      <c r="AH229">
        <v>0</v>
      </c>
      <c r="AI229">
        <v>0</v>
      </c>
      <c r="AJ229">
        <v>0</v>
      </c>
      <c r="AK229">
        <v>0</v>
      </c>
      <c r="AL229">
        <v>0</v>
      </c>
      <c r="AM229">
        <v>0</v>
      </c>
      <c r="AN229">
        <v>0</v>
      </c>
      <c r="AO229">
        <v>0</v>
      </c>
      <c r="AP229">
        <v>0</v>
      </c>
      <c r="AQ229">
        <v>0</v>
      </c>
      <c r="AR229">
        <v>0</v>
      </c>
      <c r="AS229">
        <v>0</v>
      </c>
      <c r="AT229">
        <v>0</v>
      </c>
      <c r="AU229" t="s">
        <v>51</v>
      </c>
      <c r="AV229" t="s">
        <v>325</v>
      </c>
      <c r="AW229" t="s">
        <v>169</v>
      </c>
      <c r="AX229" t="s">
        <v>332</v>
      </c>
      <c r="AY229">
        <v>77007</v>
      </c>
      <c r="AZ229">
        <v>48201510202</v>
      </c>
      <c r="BA229" t="s">
        <v>170</v>
      </c>
      <c r="BB229" t="s">
        <v>171</v>
      </c>
      <c r="BC229">
        <v>56668</v>
      </c>
      <c r="BD229">
        <v>2994</v>
      </c>
      <c r="BE229" t="s">
        <v>327</v>
      </c>
      <c r="BF229" t="s">
        <v>327</v>
      </c>
      <c r="BG229" t="s">
        <v>327</v>
      </c>
    </row>
    <row r="230" spans="1:59" x14ac:dyDescent="0.25">
      <c r="A230">
        <v>739088</v>
      </c>
      <c r="B230">
        <v>19289098</v>
      </c>
      <c r="C230">
        <v>2022</v>
      </c>
      <c r="D230" s="80">
        <v>44909</v>
      </c>
      <c r="E230">
        <v>15</v>
      </c>
      <c r="F230" t="s">
        <v>198</v>
      </c>
      <c r="G230" t="s">
        <v>161</v>
      </c>
      <c r="H230" t="s">
        <v>334</v>
      </c>
      <c r="I230" t="s">
        <v>188</v>
      </c>
      <c r="J230">
        <v>29.76816887</v>
      </c>
      <c r="K230">
        <v>-95.397037769999997</v>
      </c>
      <c r="L230" t="s">
        <v>330</v>
      </c>
      <c r="M230" t="s">
        <v>164</v>
      </c>
      <c r="N230" t="s">
        <v>199</v>
      </c>
      <c r="O230" t="s">
        <v>166</v>
      </c>
      <c r="P230" t="s">
        <v>167</v>
      </c>
      <c r="Q230" t="s">
        <v>86</v>
      </c>
      <c r="R230" t="s">
        <v>352</v>
      </c>
      <c r="S230">
        <v>0</v>
      </c>
      <c r="T230">
        <v>0</v>
      </c>
      <c r="U230">
        <v>0</v>
      </c>
      <c r="V230">
        <v>0</v>
      </c>
      <c r="W230">
        <v>0</v>
      </c>
      <c r="X230">
        <v>2</v>
      </c>
      <c r="Y230">
        <v>0</v>
      </c>
      <c r="Z230">
        <v>0</v>
      </c>
      <c r="AA230">
        <v>0</v>
      </c>
      <c r="AB230">
        <v>0</v>
      </c>
      <c r="AC230">
        <v>0</v>
      </c>
      <c r="AD230">
        <v>2</v>
      </c>
      <c r="AE230">
        <v>0</v>
      </c>
      <c r="AF230">
        <v>0</v>
      </c>
      <c r="AG230">
        <v>0</v>
      </c>
      <c r="AH230">
        <v>0</v>
      </c>
      <c r="AI230">
        <v>0</v>
      </c>
      <c r="AJ230">
        <v>0</v>
      </c>
      <c r="AK230">
        <v>0</v>
      </c>
      <c r="AL230">
        <v>0</v>
      </c>
      <c r="AM230">
        <v>0</v>
      </c>
      <c r="AN230">
        <v>0</v>
      </c>
      <c r="AO230">
        <v>0</v>
      </c>
      <c r="AP230">
        <v>0</v>
      </c>
      <c r="AQ230">
        <v>0</v>
      </c>
      <c r="AR230">
        <v>0</v>
      </c>
      <c r="AS230">
        <v>0</v>
      </c>
      <c r="AT230">
        <v>0</v>
      </c>
      <c r="AU230" t="s">
        <v>51</v>
      </c>
      <c r="AV230" t="s">
        <v>325</v>
      </c>
      <c r="AW230" t="s">
        <v>169</v>
      </c>
      <c r="AX230" t="s">
        <v>332</v>
      </c>
      <c r="AY230">
        <v>77007</v>
      </c>
      <c r="AZ230">
        <v>48201510202</v>
      </c>
      <c r="BA230" t="s">
        <v>170</v>
      </c>
      <c r="BB230" t="s">
        <v>171</v>
      </c>
      <c r="BC230">
        <v>162048</v>
      </c>
      <c r="BD230">
        <v>2994</v>
      </c>
      <c r="BE230" t="s">
        <v>327</v>
      </c>
      <c r="BF230" t="s">
        <v>327</v>
      </c>
      <c r="BG230" t="s">
        <v>327</v>
      </c>
    </row>
    <row r="231" spans="1:59" x14ac:dyDescent="0.25">
      <c r="A231">
        <v>748105</v>
      </c>
      <c r="B231">
        <v>19366278</v>
      </c>
      <c r="C231">
        <v>2022</v>
      </c>
      <c r="D231" s="80">
        <v>44904</v>
      </c>
      <c r="E231">
        <v>17</v>
      </c>
      <c r="F231" t="s">
        <v>172</v>
      </c>
      <c r="G231" t="s">
        <v>161</v>
      </c>
      <c r="H231" t="s">
        <v>328</v>
      </c>
      <c r="I231" t="s">
        <v>162</v>
      </c>
      <c r="J231">
        <v>29.75731691</v>
      </c>
      <c r="K231">
        <v>-95.398008379999993</v>
      </c>
      <c r="L231" t="s">
        <v>174</v>
      </c>
      <c r="M231" t="s">
        <v>164</v>
      </c>
      <c r="N231" t="s">
        <v>165</v>
      </c>
      <c r="O231" t="s">
        <v>166</v>
      </c>
      <c r="P231" t="s">
        <v>167</v>
      </c>
      <c r="Q231" t="s">
        <v>90</v>
      </c>
      <c r="R231" t="s">
        <v>182</v>
      </c>
      <c r="S231">
        <v>0</v>
      </c>
      <c r="T231">
        <v>0</v>
      </c>
      <c r="U231">
        <v>0</v>
      </c>
      <c r="V231">
        <v>0</v>
      </c>
      <c r="W231">
        <v>0</v>
      </c>
      <c r="X231">
        <v>2</v>
      </c>
      <c r="Y231">
        <v>1</v>
      </c>
      <c r="Z231">
        <v>0</v>
      </c>
      <c r="AA231">
        <v>0</v>
      </c>
      <c r="AB231">
        <v>0</v>
      </c>
      <c r="AC231">
        <v>0</v>
      </c>
      <c r="AD231">
        <v>2</v>
      </c>
      <c r="AE231">
        <v>0</v>
      </c>
      <c r="AF231">
        <v>1</v>
      </c>
      <c r="AG231">
        <v>0</v>
      </c>
      <c r="AH231">
        <v>0</v>
      </c>
      <c r="AI231">
        <v>0</v>
      </c>
      <c r="AJ231">
        <v>0</v>
      </c>
      <c r="AK231">
        <v>0</v>
      </c>
      <c r="AL231">
        <v>0</v>
      </c>
      <c r="AM231">
        <v>0</v>
      </c>
      <c r="AN231">
        <v>0</v>
      </c>
      <c r="AO231">
        <v>0</v>
      </c>
      <c r="AP231">
        <v>0</v>
      </c>
      <c r="AQ231">
        <v>0</v>
      </c>
      <c r="AR231">
        <v>0</v>
      </c>
      <c r="AS231">
        <v>0</v>
      </c>
      <c r="AT231">
        <v>0</v>
      </c>
      <c r="AU231" t="s">
        <v>51</v>
      </c>
      <c r="AV231" t="s">
        <v>325</v>
      </c>
      <c r="AW231" t="s">
        <v>169</v>
      </c>
      <c r="AX231" t="s">
        <v>326</v>
      </c>
      <c r="AY231">
        <v>77019</v>
      </c>
      <c r="AZ231">
        <v>48201410202</v>
      </c>
      <c r="BA231" t="s">
        <v>170</v>
      </c>
      <c r="BB231" t="s">
        <v>171</v>
      </c>
      <c r="BC231">
        <v>161608</v>
      </c>
      <c r="BD231">
        <v>2994</v>
      </c>
      <c r="BE231" t="s">
        <v>327</v>
      </c>
      <c r="BF231" t="s">
        <v>327</v>
      </c>
      <c r="BG231" t="s">
        <v>327</v>
      </c>
    </row>
    <row r="232" spans="1:59" x14ac:dyDescent="0.25">
      <c r="A232" t="s">
        <v>105</v>
      </c>
      <c r="B232" t="s">
        <v>106</v>
      </c>
      <c r="C232" t="s">
        <v>107</v>
      </c>
      <c r="D232" t="s">
        <v>108</v>
      </c>
      <c r="E232" t="s">
        <v>109</v>
      </c>
      <c r="F232" t="s">
        <v>110</v>
      </c>
      <c r="G232" t="s">
        <v>111</v>
      </c>
      <c r="H232" t="s">
        <v>112</v>
      </c>
      <c r="I232" t="s">
        <v>113</v>
      </c>
      <c r="J232" t="s">
        <v>114</v>
      </c>
      <c r="K232" t="s">
        <v>115</v>
      </c>
      <c r="L232" t="s">
        <v>116</v>
      </c>
      <c r="M232" t="s">
        <v>117</v>
      </c>
      <c r="N232" t="s">
        <v>118</v>
      </c>
      <c r="O232" t="s">
        <v>119</v>
      </c>
      <c r="P232" t="s">
        <v>120</v>
      </c>
      <c r="Q232" t="s">
        <v>90</v>
      </c>
      <c r="R232" t="s">
        <v>121</v>
      </c>
      <c r="S232" t="s">
        <v>122</v>
      </c>
      <c r="T232" t="s">
        <v>123</v>
      </c>
      <c r="U232" t="s">
        <v>124</v>
      </c>
      <c r="V232" t="s">
        <v>125</v>
      </c>
      <c r="W232" t="s">
        <v>126</v>
      </c>
      <c r="X232" t="s">
        <v>127</v>
      </c>
      <c r="Y232" t="s">
        <v>128</v>
      </c>
      <c r="Z232" t="s">
        <v>129</v>
      </c>
      <c r="AA232" t="s">
        <v>130</v>
      </c>
      <c r="AB232" t="s">
        <v>131</v>
      </c>
      <c r="AC232" t="s">
        <v>132</v>
      </c>
      <c r="AD232" t="s">
        <v>133</v>
      </c>
      <c r="AE232" t="s">
        <v>134</v>
      </c>
      <c r="AF232" t="s">
        <v>135</v>
      </c>
      <c r="AG232" t="s">
        <v>136</v>
      </c>
      <c r="AH232" t="s">
        <v>137</v>
      </c>
      <c r="AI232" t="s">
        <v>138</v>
      </c>
      <c r="AJ232" t="s">
        <v>139</v>
      </c>
      <c r="AK232" t="s">
        <v>140</v>
      </c>
      <c r="AL232" t="s">
        <v>141</v>
      </c>
      <c r="AM232" t="s">
        <v>142</v>
      </c>
      <c r="AN232" t="s">
        <v>143</v>
      </c>
      <c r="AO232" t="s">
        <v>144</v>
      </c>
      <c r="AP232" t="s">
        <v>145</v>
      </c>
      <c r="AQ232" t="s">
        <v>146</v>
      </c>
      <c r="AR232" t="s">
        <v>147</v>
      </c>
      <c r="AS232" t="s">
        <v>148</v>
      </c>
      <c r="AT232" t="s">
        <v>149</v>
      </c>
      <c r="AU232" t="s">
        <v>150</v>
      </c>
      <c r="AV232" t="s">
        <v>151</v>
      </c>
      <c r="AW232" t="s">
        <v>152</v>
      </c>
      <c r="AX232" t="s">
        <v>153</v>
      </c>
      <c r="AY232" t="s">
        <v>154</v>
      </c>
      <c r="AZ232" t="s">
        <v>155</v>
      </c>
      <c r="BA232" t="s">
        <v>156</v>
      </c>
      <c r="BB232" t="s">
        <v>157</v>
      </c>
      <c r="BC232" t="s">
        <v>158</v>
      </c>
      <c r="BD232" t="s">
        <v>159</v>
      </c>
      <c r="BE232" t="s">
        <v>320</v>
      </c>
      <c r="BF232" t="s">
        <v>321</v>
      </c>
      <c r="BG232" t="s">
        <v>322</v>
      </c>
    </row>
    <row r="233" spans="1:59" x14ac:dyDescent="0.25">
      <c r="A233">
        <v>339</v>
      </c>
      <c r="B233">
        <v>16182230</v>
      </c>
      <c r="C233">
        <v>2018</v>
      </c>
      <c r="D233" s="80">
        <v>43103</v>
      </c>
      <c r="E233">
        <v>13</v>
      </c>
      <c r="F233" t="s">
        <v>198</v>
      </c>
      <c r="G233" t="s">
        <v>161</v>
      </c>
      <c r="H233" t="s">
        <v>323</v>
      </c>
      <c r="I233" t="s">
        <v>179</v>
      </c>
      <c r="J233">
        <v>29.766756969999999</v>
      </c>
      <c r="K233">
        <v>-95.39815308</v>
      </c>
      <c r="L233" t="s">
        <v>174</v>
      </c>
      <c r="M233" t="s">
        <v>164</v>
      </c>
      <c r="N233" t="s">
        <v>189</v>
      </c>
      <c r="O233" t="s">
        <v>200</v>
      </c>
      <c r="P233" t="s">
        <v>175</v>
      </c>
      <c r="Q233" t="s">
        <v>86</v>
      </c>
      <c r="R233" t="s">
        <v>374</v>
      </c>
      <c r="S233">
        <v>0</v>
      </c>
      <c r="T233">
        <v>0</v>
      </c>
      <c r="U233">
        <v>1</v>
      </c>
      <c r="V233">
        <v>0</v>
      </c>
      <c r="W233">
        <v>1</v>
      </c>
      <c r="X233">
        <v>0</v>
      </c>
      <c r="Y233">
        <v>0</v>
      </c>
      <c r="Z233">
        <v>0</v>
      </c>
      <c r="AA233">
        <v>0</v>
      </c>
      <c r="AB233">
        <v>1</v>
      </c>
      <c r="AC233">
        <v>0</v>
      </c>
      <c r="AD233">
        <v>0</v>
      </c>
      <c r="AE233">
        <v>1</v>
      </c>
      <c r="AF233">
        <v>0</v>
      </c>
      <c r="AG233">
        <v>0</v>
      </c>
      <c r="AH233">
        <v>0</v>
      </c>
      <c r="AI233">
        <v>0</v>
      </c>
      <c r="AJ233">
        <v>0</v>
      </c>
      <c r="AK233">
        <v>0</v>
      </c>
      <c r="AL233">
        <v>0</v>
      </c>
      <c r="AM233">
        <v>0</v>
      </c>
      <c r="AN233">
        <v>0</v>
      </c>
      <c r="AO233">
        <v>0</v>
      </c>
      <c r="AP233">
        <v>0</v>
      </c>
      <c r="AQ233">
        <v>0</v>
      </c>
      <c r="AR233">
        <v>0</v>
      </c>
      <c r="AS233">
        <v>0</v>
      </c>
      <c r="AT233">
        <v>0</v>
      </c>
      <c r="AU233" t="s">
        <v>51</v>
      </c>
      <c r="AV233" t="s">
        <v>325</v>
      </c>
      <c r="AW233" t="s">
        <v>169</v>
      </c>
      <c r="AX233" t="s">
        <v>326</v>
      </c>
      <c r="AY233">
        <v>77007</v>
      </c>
      <c r="AZ233">
        <v>48201510700</v>
      </c>
      <c r="BA233" t="s">
        <v>170</v>
      </c>
      <c r="BB233" t="s">
        <v>171</v>
      </c>
      <c r="BC233">
        <v>162048</v>
      </c>
      <c r="BD233">
        <v>2994</v>
      </c>
      <c r="BE233" t="s">
        <v>327</v>
      </c>
      <c r="BF233" t="s">
        <v>327</v>
      </c>
      <c r="BG233" t="s">
        <v>327</v>
      </c>
    </row>
    <row r="234" spans="1:59" x14ac:dyDescent="0.25">
      <c r="A234">
        <v>2107</v>
      </c>
      <c r="B234">
        <v>16194426</v>
      </c>
      <c r="C234">
        <v>2018</v>
      </c>
      <c r="D234" s="80">
        <v>43103</v>
      </c>
      <c r="E234">
        <v>15</v>
      </c>
      <c r="F234" t="s">
        <v>198</v>
      </c>
      <c r="G234" t="s">
        <v>161</v>
      </c>
      <c r="H234" t="s">
        <v>323</v>
      </c>
      <c r="I234" t="s">
        <v>162</v>
      </c>
      <c r="J234">
        <v>29.766524799999999</v>
      </c>
      <c r="K234">
        <v>-95.39815308</v>
      </c>
      <c r="L234" t="s">
        <v>174</v>
      </c>
      <c r="M234" t="s">
        <v>164</v>
      </c>
      <c r="N234" t="s">
        <v>185</v>
      </c>
      <c r="O234" t="s">
        <v>166</v>
      </c>
      <c r="P234" t="s">
        <v>175</v>
      </c>
      <c r="Q234" t="s">
        <v>87</v>
      </c>
      <c r="R234" t="s">
        <v>186</v>
      </c>
      <c r="S234">
        <v>0</v>
      </c>
      <c r="T234">
        <v>0</v>
      </c>
      <c r="U234">
        <v>1</v>
      </c>
      <c r="V234">
        <v>0</v>
      </c>
      <c r="W234">
        <v>1</v>
      </c>
      <c r="X234">
        <v>3</v>
      </c>
      <c r="Y234">
        <v>0</v>
      </c>
      <c r="Z234">
        <v>0</v>
      </c>
      <c r="AA234">
        <v>0</v>
      </c>
      <c r="AB234">
        <v>1</v>
      </c>
      <c r="AC234">
        <v>0</v>
      </c>
      <c r="AD234">
        <v>3</v>
      </c>
      <c r="AE234">
        <v>1</v>
      </c>
      <c r="AF234">
        <v>0</v>
      </c>
      <c r="AG234">
        <v>0</v>
      </c>
      <c r="AH234">
        <v>0</v>
      </c>
      <c r="AI234">
        <v>0</v>
      </c>
      <c r="AJ234">
        <v>0</v>
      </c>
      <c r="AK234">
        <v>0</v>
      </c>
      <c r="AL234">
        <v>0</v>
      </c>
      <c r="AM234">
        <v>0</v>
      </c>
      <c r="AN234">
        <v>0</v>
      </c>
      <c r="AO234">
        <v>0</v>
      </c>
      <c r="AP234">
        <v>0</v>
      </c>
      <c r="AQ234">
        <v>0</v>
      </c>
      <c r="AR234">
        <v>0</v>
      </c>
      <c r="AS234">
        <v>0</v>
      </c>
      <c r="AT234">
        <v>0</v>
      </c>
      <c r="AU234" t="s">
        <v>51</v>
      </c>
      <c r="AV234" t="s">
        <v>325</v>
      </c>
      <c r="AW234" t="s">
        <v>169</v>
      </c>
      <c r="AX234" t="s">
        <v>326</v>
      </c>
      <c r="AY234">
        <v>77007</v>
      </c>
      <c r="AZ234">
        <v>48201510700</v>
      </c>
      <c r="BA234" t="s">
        <v>170</v>
      </c>
      <c r="BB234" t="s">
        <v>171</v>
      </c>
      <c r="BC234">
        <v>162048</v>
      </c>
      <c r="BD234">
        <v>2994</v>
      </c>
      <c r="BE234" t="s">
        <v>327</v>
      </c>
      <c r="BF234" t="s">
        <v>327</v>
      </c>
      <c r="BG234" t="s">
        <v>327</v>
      </c>
    </row>
    <row r="235" spans="1:59" x14ac:dyDescent="0.25">
      <c r="A235">
        <v>5218</v>
      </c>
      <c r="B235">
        <v>16209198</v>
      </c>
      <c r="C235">
        <v>2018</v>
      </c>
      <c r="D235" s="80">
        <v>43115</v>
      </c>
      <c r="E235">
        <v>9</v>
      </c>
      <c r="F235" t="s">
        <v>183</v>
      </c>
      <c r="G235" t="s">
        <v>161</v>
      </c>
      <c r="H235" t="s">
        <v>357</v>
      </c>
      <c r="I235" t="s">
        <v>188</v>
      </c>
      <c r="J235">
        <v>29.766524799999999</v>
      </c>
      <c r="K235">
        <v>-95.39815308</v>
      </c>
      <c r="L235" t="s">
        <v>174</v>
      </c>
      <c r="M235" t="s">
        <v>164</v>
      </c>
      <c r="N235" t="s">
        <v>185</v>
      </c>
      <c r="O235" t="s">
        <v>166</v>
      </c>
      <c r="P235" t="s">
        <v>167</v>
      </c>
      <c r="Q235" t="s">
        <v>87</v>
      </c>
      <c r="R235" t="s">
        <v>335</v>
      </c>
      <c r="S235">
        <v>0</v>
      </c>
      <c r="T235">
        <v>0</v>
      </c>
      <c r="U235">
        <v>0</v>
      </c>
      <c r="V235">
        <v>0</v>
      </c>
      <c r="W235">
        <v>0</v>
      </c>
      <c r="X235">
        <v>2</v>
      </c>
      <c r="Y235">
        <v>0</v>
      </c>
      <c r="Z235">
        <v>0</v>
      </c>
      <c r="AA235">
        <v>0</v>
      </c>
      <c r="AB235">
        <v>0</v>
      </c>
      <c r="AC235">
        <v>0</v>
      </c>
      <c r="AD235">
        <v>2</v>
      </c>
      <c r="AE235">
        <v>0</v>
      </c>
      <c r="AF235">
        <v>0</v>
      </c>
      <c r="AG235">
        <v>0</v>
      </c>
      <c r="AH235">
        <v>0</v>
      </c>
      <c r="AI235">
        <v>0</v>
      </c>
      <c r="AJ235">
        <v>0</v>
      </c>
      <c r="AK235">
        <v>0</v>
      </c>
      <c r="AL235">
        <v>0</v>
      </c>
      <c r="AM235">
        <v>0</v>
      </c>
      <c r="AN235">
        <v>0</v>
      </c>
      <c r="AO235">
        <v>0</v>
      </c>
      <c r="AP235">
        <v>0</v>
      </c>
      <c r="AQ235">
        <v>0</v>
      </c>
      <c r="AR235">
        <v>0</v>
      </c>
      <c r="AS235">
        <v>0</v>
      </c>
      <c r="AT235">
        <v>0</v>
      </c>
      <c r="AU235" t="s">
        <v>51</v>
      </c>
      <c r="AV235" t="s">
        <v>325</v>
      </c>
      <c r="AW235" t="s">
        <v>169</v>
      </c>
      <c r="AX235" t="s">
        <v>326</v>
      </c>
      <c r="AY235">
        <v>77007</v>
      </c>
      <c r="AZ235">
        <v>48201510700</v>
      </c>
      <c r="BA235" t="s">
        <v>170</v>
      </c>
      <c r="BB235" t="s">
        <v>171</v>
      </c>
      <c r="BC235">
        <v>162048</v>
      </c>
      <c r="BD235">
        <v>2994</v>
      </c>
      <c r="BE235" t="s">
        <v>327</v>
      </c>
      <c r="BF235" t="s">
        <v>327</v>
      </c>
      <c r="BG235" t="s">
        <v>327</v>
      </c>
    </row>
    <row r="236" spans="1:59" x14ac:dyDescent="0.25">
      <c r="A236">
        <v>5403</v>
      </c>
      <c r="B236">
        <v>16209997</v>
      </c>
      <c r="C236">
        <v>2018</v>
      </c>
      <c r="D236" s="80">
        <v>43122</v>
      </c>
      <c r="E236">
        <v>19</v>
      </c>
      <c r="F236" t="s">
        <v>183</v>
      </c>
      <c r="G236" t="s">
        <v>161</v>
      </c>
      <c r="H236" t="s">
        <v>331</v>
      </c>
      <c r="I236" t="s">
        <v>162</v>
      </c>
      <c r="J236">
        <v>29.769634799999999</v>
      </c>
      <c r="K236">
        <v>-95.39815308</v>
      </c>
      <c r="L236" t="s">
        <v>174</v>
      </c>
      <c r="M236" t="s">
        <v>192</v>
      </c>
      <c r="N236" t="s">
        <v>189</v>
      </c>
      <c r="O236" t="s">
        <v>166</v>
      </c>
      <c r="P236" t="s">
        <v>125</v>
      </c>
      <c r="Q236" t="s">
        <v>87</v>
      </c>
      <c r="R236" t="s">
        <v>324</v>
      </c>
      <c r="S236">
        <v>0</v>
      </c>
      <c r="T236">
        <v>0</v>
      </c>
      <c r="U236">
        <v>0</v>
      </c>
      <c r="V236">
        <v>1</v>
      </c>
      <c r="W236">
        <v>1</v>
      </c>
      <c r="X236">
        <v>2</v>
      </c>
      <c r="Y236">
        <v>0</v>
      </c>
      <c r="Z236">
        <v>0</v>
      </c>
      <c r="AA236">
        <v>0</v>
      </c>
      <c r="AB236">
        <v>0</v>
      </c>
      <c r="AC236">
        <v>1</v>
      </c>
      <c r="AD236">
        <v>2</v>
      </c>
      <c r="AE236">
        <v>1</v>
      </c>
      <c r="AF236">
        <v>0</v>
      </c>
      <c r="AG236">
        <v>0</v>
      </c>
      <c r="AH236">
        <v>0</v>
      </c>
      <c r="AI236">
        <v>0</v>
      </c>
      <c r="AJ236">
        <v>0</v>
      </c>
      <c r="AK236">
        <v>0</v>
      </c>
      <c r="AL236">
        <v>0</v>
      </c>
      <c r="AM236">
        <v>0</v>
      </c>
      <c r="AN236">
        <v>0</v>
      </c>
      <c r="AO236">
        <v>0</v>
      </c>
      <c r="AP236">
        <v>0</v>
      </c>
      <c r="AQ236">
        <v>0</v>
      </c>
      <c r="AR236">
        <v>0</v>
      </c>
      <c r="AS236">
        <v>0</v>
      </c>
      <c r="AT236">
        <v>0</v>
      </c>
      <c r="AU236" t="s">
        <v>51</v>
      </c>
      <c r="AV236" t="s">
        <v>325</v>
      </c>
      <c r="AW236" t="s">
        <v>169</v>
      </c>
      <c r="AX236" t="s">
        <v>332</v>
      </c>
      <c r="AY236">
        <v>77007</v>
      </c>
      <c r="AZ236">
        <v>48201510700</v>
      </c>
      <c r="BA236" t="s">
        <v>170</v>
      </c>
      <c r="BB236" t="s">
        <v>171</v>
      </c>
      <c r="BC236">
        <v>56888</v>
      </c>
      <c r="BD236">
        <v>2994</v>
      </c>
      <c r="BE236" t="s">
        <v>327</v>
      </c>
      <c r="BF236" t="s">
        <v>327</v>
      </c>
      <c r="BG236" t="s">
        <v>327</v>
      </c>
    </row>
    <row r="237" spans="1:59" x14ac:dyDescent="0.25">
      <c r="A237">
        <v>10251</v>
      </c>
      <c r="B237">
        <v>16230627</v>
      </c>
      <c r="C237">
        <v>2018</v>
      </c>
      <c r="D237" s="80">
        <v>43131</v>
      </c>
      <c r="E237">
        <v>9</v>
      </c>
      <c r="F237" t="s">
        <v>198</v>
      </c>
      <c r="G237" t="s">
        <v>161</v>
      </c>
      <c r="H237" t="s">
        <v>323</v>
      </c>
      <c r="I237" t="s">
        <v>344</v>
      </c>
      <c r="J237">
        <v>29.76887971</v>
      </c>
      <c r="K237">
        <v>-95.398360659999994</v>
      </c>
      <c r="L237" t="s">
        <v>174</v>
      </c>
      <c r="M237" t="s">
        <v>164</v>
      </c>
      <c r="N237" t="s">
        <v>189</v>
      </c>
      <c r="O237" t="s">
        <v>166</v>
      </c>
      <c r="P237" t="s">
        <v>167</v>
      </c>
      <c r="Q237" t="s">
        <v>86</v>
      </c>
      <c r="R237" t="s">
        <v>352</v>
      </c>
      <c r="S237">
        <v>0</v>
      </c>
      <c r="T237">
        <v>0</v>
      </c>
      <c r="U237">
        <v>0</v>
      </c>
      <c r="V237">
        <v>0</v>
      </c>
      <c r="W237">
        <v>0</v>
      </c>
      <c r="X237">
        <v>3</v>
      </c>
      <c r="Y237">
        <v>0</v>
      </c>
      <c r="Z237">
        <v>0</v>
      </c>
      <c r="AA237">
        <v>0</v>
      </c>
      <c r="AB237">
        <v>0</v>
      </c>
      <c r="AC237">
        <v>0</v>
      </c>
      <c r="AD237">
        <v>3</v>
      </c>
      <c r="AE237">
        <v>0</v>
      </c>
      <c r="AF237">
        <v>0</v>
      </c>
      <c r="AG237">
        <v>0</v>
      </c>
      <c r="AH237">
        <v>0</v>
      </c>
      <c r="AI237">
        <v>0</v>
      </c>
      <c r="AJ237">
        <v>0</v>
      </c>
      <c r="AK237">
        <v>0</v>
      </c>
      <c r="AL237">
        <v>0</v>
      </c>
      <c r="AM237">
        <v>0</v>
      </c>
      <c r="AN237">
        <v>0</v>
      </c>
      <c r="AO237">
        <v>0</v>
      </c>
      <c r="AP237">
        <v>0</v>
      </c>
      <c r="AQ237">
        <v>0</v>
      </c>
      <c r="AR237">
        <v>0</v>
      </c>
      <c r="AS237">
        <v>0</v>
      </c>
      <c r="AT237">
        <v>0</v>
      </c>
      <c r="AU237" t="s">
        <v>51</v>
      </c>
      <c r="AV237" t="s">
        <v>325</v>
      </c>
      <c r="AW237" t="s">
        <v>169</v>
      </c>
      <c r="AX237" t="s">
        <v>332</v>
      </c>
      <c r="AY237">
        <v>77007</v>
      </c>
      <c r="AZ237">
        <v>48201510700</v>
      </c>
      <c r="BA237" t="s">
        <v>170</v>
      </c>
      <c r="BB237" t="s">
        <v>171</v>
      </c>
      <c r="BC237">
        <v>56888</v>
      </c>
      <c r="BD237">
        <v>2994</v>
      </c>
      <c r="BE237" t="s">
        <v>364</v>
      </c>
      <c r="BF237" t="s">
        <v>327</v>
      </c>
      <c r="BG237" t="s">
        <v>327</v>
      </c>
    </row>
    <row r="238" spans="1:59" x14ac:dyDescent="0.25">
      <c r="A238">
        <v>14094</v>
      </c>
      <c r="B238">
        <v>16246481</v>
      </c>
      <c r="C238">
        <v>2018</v>
      </c>
      <c r="D238" s="80">
        <v>43131</v>
      </c>
      <c r="E238">
        <v>17</v>
      </c>
      <c r="F238" t="s">
        <v>198</v>
      </c>
      <c r="G238" t="s">
        <v>161</v>
      </c>
      <c r="H238" t="s">
        <v>323</v>
      </c>
      <c r="I238" t="s">
        <v>162</v>
      </c>
      <c r="J238">
        <v>29.769402639999999</v>
      </c>
      <c r="K238">
        <v>-95.398150909999998</v>
      </c>
      <c r="L238" t="s">
        <v>174</v>
      </c>
      <c r="M238" t="s">
        <v>164</v>
      </c>
      <c r="N238" t="s">
        <v>185</v>
      </c>
      <c r="O238" t="s">
        <v>166</v>
      </c>
      <c r="P238" t="s">
        <v>175</v>
      </c>
      <c r="Q238" t="s">
        <v>89</v>
      </c>
      <c r="R238" t="s">
        <v>373</v>
      </c>
      <c r="S238">
        <v>0</v>
      </c>
      <c r="T238">
        <v>0</v>
      </c>
      <c r="U238">
        <v>1</v>
      </c>
      <c r="V238">
        <v>0</v>
      </c>
      <c r="W238">
        <v>1</v>
      </c>
      <c r="X238">
        <v>3</v>
      </c>
      <c r="Y238">
        <v>0</v>
      </c>
      <c r="Z238">
        <v>0</v>
      </c>
      <c r="AA238">
        <v>0</v>
      </c>
      <c r="AB238">
        <v>1</v>
      </c>
      <c r="AC238">
        <v>0</v>
      </c>
      <c r="AD238">
        <v>3</v>
      </c>
      <c r="AE238">
        <v>1</v>
      </c>
      <c r="AF238">
        <v>0</v>
      </c>
      <c r="AG238">
        <v>0</v>
      </c>
      <c r="AH238">
        <v>0</v>
      </c>
      <c r="AI238">
        <v>0</v>
      </c>
      <c r="AJ238">
        <v>0</v>
      </c>
      <c r="AK238">
        <v>0</v>
      </c>
      <c r="AL238">
        <v>0</v>
      </c>
      <c r="AM238">
        <v>0</v>
      </c>
      <c r="AN238">
        <v>0</v>
      </c>
      <c r="AO238">
        <v>0</v>
      </c>
      <c r="AP238">
        <v>0</v>
      </c>
      <c r="AQ238">
        <v>0</v>
      </c>
      <c r="AR238">
        <v>0</v>
      </c>
      <c r="AS238">
        <v>0</v>
      </c>
      <c r="AT238">
        <v>0</v>
      </c>
      <c r="AU238" t="s">
        <v>51</v>
      </c>
      <c r="AV238" t="s">
        <v>325</v>
      </c>
      <c r="AW238" t="s">
        <v>169</v>
      </c>
      <c r="AX238" t="s">
        <v>332</v>
      </c>
      <c r="AY238">
        <v>77007</v>
      </c>
      <c r="AZ238">
        <v>48201510700</v>
      </c>
      <c r="BA238" t="s">
        <v>170</v>
      </c>
      <c r="BB238" t="s">
        <v>171</v>
      </c>
      <c r="BC238">
        <v>56888</v>
      </c>
      <c r="BD238">
        <v>2994</v>
      </c>
      <c r="BE238" t="s">
        <v>327</v>
      </c>
      <c r="BF238" t="s">
        <v>327</v>
      </c>
      <c r="BG238" t="s">
        <v>327</v>
      </c>
    </row>
    <row r="239" spans="1:59" x14ac:dyDescent="0.25">
      <c r="A239">
        <v>18566</v>
      </c>
      <c r="B239">
        <v>16266399</v>
      </c>
      <c r="C239">
        <v>2018</v>
      </c>
      <c r="D239" s="80">
        <v>43150</v>
      </c>
      <c r="E239">
        <v>13</v>
      </c>
      <c r="F239" t="s">
        <v>183</v>
      </c>
      <c r="G239" t="s">
        <v>161</v>
      </c>
      <c r="H239" t="s">
        <v>323</v>
      </c>
      <c r="I239" t="s">
        <v>162</v>
      </c>
      <c r="J239">
        <v>29.766524799999999</v>
      </c>
      <c r="K239">
        <v>-95.39815308</v>
      </c>
      <c r="L239" t="s">
        <v>174</v>
      </c>
      <c r="M239" t="s">
        <v>164</v>
      </c>
      <c r="N239" t="s">
        <v>185</v>
      </c>
      <c r="O239" t="s">
        <v>166</v>
      </c>
      <c r="P239" t="s">
        <v>125</v>
      </c>
      <c r="Q239" t="s">
        <v>87</v>
      </c>
      <c r="R239" t="s">
        <v>186</v>
      </c>
      <c r="S239">
        <v>0</v>
      </c>
      <c r="T239">
        <v>0</v>
      </c>
      <c r="U239">
        <v>0</v>
      </c>
      <c r="V239">
        <v>1</v>
      </c>
      <c r="W239">
        <v>1</v>
      </c>
      <c r="X239">
        <v>1</v>
      </c>
      <c r="Y239">
        <v>0</v>
      </c>
      <c r="Z239">
        <v>0</v>
      </c>
      <c r="AA239">
        <v>0</v>
      </c>
      <c r="AB239">
        <v>0</v>
      </c>
      <c r="AC239">
        <v>1</v>
      </c>
      <c r="AD239">
        <v>1</v>
      </c>
      <c r="AE239">
        <v>1</v>
      </c>
      <c r="AF239">
        <v>0</v>
      </c>
      <c r="AG239">
        <v>0</v>
      </c>
      <c r="AH239">
        <v>0</v>
      </c>
      <c r="AI239">
        <v>0</v>
      </c>
      <c r="AJ239">
        <v>0</v>
      </c>
      <c r="AK239">
        <v>0</v>
      </c>
      <c r="AL239">
        <v>0</v>
      </c>
      <c r="AM239">
        <v>0</v>
      </c>
      <c r="AN239">
        <v>0</v>
      </c>
      <c r="AO239">
        <v>0</v>
      </c>
      <c r="AP239">
        <v>0</v>
      </c>
      <c r="AQ239">
        <v>0</v>
      </c>
      <c r="AR239">
        <v>0</v>
      </c>
      <c r="AS239">
        <v>0</v>
      </c>
      <c r="AT239">
        <v>0</v>
      </c>
      <c r="AU239" t="s">
        <v>51</v>
      </c>
      <c r="AV239" t="s">
        <v>325</v>
      </c>
      <c r="AW239" t="s">
        <v>169</v>
      </c>
      <c r="AX239" t="s">
        <v>326</v>
      </c>
      <c r="AY239">
        <v>77007</v>
      </c>
      <c r="AZ239">
        <v>48201510700</v>
      </c>
      <c r="BA239" t="s">
        <v>170</v>
      </c>
      <c r="BB239" t="s">
        <v>171</v>
      </c>
      <c r="BC239">
        <v>162048</v>
      </c>
      <c r="BD239">
        <v>2994</v>
      </c>
      <c r="BE239" t="s">
        <v>327</v>
      </c>
      <c r="BF239" t="s">
        <v>327</v>
      </c>
      <c r="BG239" t="s">
        <v>327</v>
      </c>
    </row>
    <row r="240" spans="1:59" x14ac:dyDescent="0.25">
      <c r="A240">
        <v>21084</v>
      </c>
      <c r="B240">
        <v>16276974</v>
      </c>
      <c r="C240">
        <v>2018</v>
      </c>
      <c r="D240" s="80">
        <v>43120</v>
      </c>
      <c r="E240">
        <v>13</v>
      </c>
      <c r="F240" t="s">
        <v>178</v>
      </c>
      <c r="G240" t="s">
        <v>161</v>
      </c>
      <c r="H240" t="s">
        <v>323</v>
      </c>
      <c r="I240" t="s">
        <v>344</v>
      </c>
      <c r="J240">
        <v>29.768756679999999</v>
      </c>
      <c r="K240">
        <v>-95.398144869999996</v>
      </c>
      <c r="L240" t="s">
        <v>174</v>
      </c>
      <c r="M240" t="s">
        <v>164</v>
      </c>
      <c r="N240" t="s">
        <v>199</v>
      </c>
      <c r="O240" t="s">
        <v>166</v>
      </c>
      <c r="P240" t="s">
        <v>167</v>
      </c>
      <c r="Q240" t="s">
        <v>86</v>
      </c>
      <c r="R240" t="s">
        <v>190</v>
      </c>
      <c r="S240">
        <v>0</v>
      </c>
      <c r="T240">
        <v>0</v>
      </c>
      <c r="U240">
        <v>0</v>
      </c>
      <c r="V240">
        <v>0</v>
      </c>
      <c r="W240">
        <v>0</v>
      </c>
      <c r="X240">
        <v>2</v>
      </c>
      <c r="Y240">
        <v>0</v>
      </c>
      <c r="Z240">
        <v>0</v>
      </c>
      <c r="AA240">
        <v>0</v>
      </c>
      <c r="AB240">
        <v>0</v>
      </c>
      <c r="AC240">
        <v>0</v>
      </c>
      <c r="AD240">
        <v>2</v>
      </c>
      <c r="AE240">
        <v>0</v>
      </c>
      <c r="AF240">
        <v>0</v>
      </c>
      <c r="AG240">
        <v>0</v>
      </c>
      <c r="AH240">
        <v>0</v>
      </c>
      <c r="AI240">
        <v>0</v>
      </c>
      <c r="AJ240">
        <v>0</v>
      </c>
      <c r="AK240">
        <v>0</v>
      </c>
      <c r="AL240">
        <v>0</v>
      </c>
      <c r="AM240">
        <v>0</v>
      </c>
      <c r="AN240">
        <v>0</v>
      </c>
      <c r="AO240">
        <v>0</v>
      </c>
      <c r="AP240">
        <v>0</v>
      </c>
      <c r="AQ240">
        <v>0</v>
      </c>
      <c r="AR240">
        <v>0</v>
      </c>
      <c r="AS240">
        <v>0</v>
      </c>
      <c r="AT240">
        <v>0</v>
      </c>
      <c r="AU240" t="s">
        <v>51</v>
      </c>
      <c r="AV240" t="s">
        <v>325</v>
      </c>
      <c r="AW240" t="s">
        <v>169</v>
      </c>
      <c r="AX240" t="s">
        <v>332</v>
      </c>
      <c r="AY240">
        <v>77007</v>
      </c>
      <c r="AZ240">
        <v>48201510700</v>
      </c>
      <c r="BA240" t="s">
        <v>170</v>
      </c>
      <c r="BB240" t="s">
        <v>171</v>
      </c>
      <c r="BC240">
        <v>162048</v>
      </c>
      <c r="BD240">
        <v>2994</v>
      </c>
      <c r="BE240" t="s">
        <v>327</v>
      </c>
      <c r="BF240" t="s">
        <v>327</v>
      </c>
      <c r="BG240" t="s">
        <v>327</v>
      </c>
    </row>
    <row r="241" spans="1:59" x14ac:dyDescent="0.25">
      <c r="A241">
        <v>23162</v>
      </c>
      <c r="B241">
        <v>16286082</v>
      </c>
      <c r="C241">
        <v>2018</v>
      </c>
      <c r="D241" s="80">
        <v>43165</v>
      </c>
      <c r="E241">
        <v>7</v>
      </c>
      <c r="F241" t="s">
        <v>195</v>
      </c>
      <c r="G241" t="s">
        <v>161</v>
      </c>
      <c r="H241" t="s">
        <v>323</v>
      </c>
      <c r="I241" t="s">
        <v>344</v>
      </c>
      <c r="J241">
        <v>29.76611462</v>
      </c>
      <c r="K241">
        <v>-95.398121739999993</v>
      </c>
      <c r="L241" t="s">
        <v>163</v>
      </c>
      <c r="M241" t="s">
        <v>164</v>
      </c>
      <c r="N241" t="s">
        <v>343</v>
      </c>
      <c r="O241" t="s">
        <v>166</v>
      </c>
      <c r="P241" t="s">
        <v>167</v>
      </c>
      <c r="Q241" t="s">
        <v>90</v>
      </c>
      <c r="R241" t="s">
        <v>182</v>
      </c>
      <c r="S241">
        <v>0</v>
      </c>
      <c r="T241">
        <v>0</v>
      </c>
      <c r="U241">
        <v>0</v>
      </c>
      <c r="V241">
        <v>0</v>
      </c>
      <c r="W241">
        <v>0</v>
      </c>
      <c r="X241">
        <v>3</v>
      </c>
      <c r="Y241">
        <v>0</v>
      </c>
      <c r="Z241">
        <v>0</v>
      </c>
      <c r="AA241">
        <v>0</v>
      </c>
      <c r="AB241">
        <v>0</v>
      </c>
      <c r="AC241">
        <v>0</v>
      </c>
      <c r="AD241">
        <v>3</v>
      </c>
      <c r="AE241">
        <v>0</v>
      </c>
      <c r="AF241">
        <v>0</v>
      </c>
      <c r="AG241">
        <v>0</v>
      </c>
      <c r="AH241">
        <v>0</v>
      </c>
      <c r="AI241">
        <v>0</v>
      </c>
      <c r="AJ241">
        <v>0</v>
      </c>
      <c r="AK241">
        <v>0</v>
      </c>
      <c r="AL241">
        <v>0</v>
      </c>
      <c r="AM241">
        <v>0</v>
      </c>
      <c r="AN241">
        <v>0</v>
      </c>
      <c r="AO241">
        <v>0</v>
      </c>
      <c r="AP241">
        <v>0</v>
      </c>
      <c r="AQ241">
        <v>0</v>
      </c>
      <c r="AR241">
        <v>0</v>
      </c>
      <c r="AS241">
        <v>0</v>
      </c>
      <c r="AT241">
        <v>0</v>
      </c>
      <c r="AU241" t="s">
        <v>51</v>
      </c>
      <c r="AV241" t="s">
        <v>325</v>
      </c>
      <c r="AW241" t="s">
        <v>169</v>
      </c>
      <c r="AX241" t="s">
        <v>326</v>
      </c>
      <c r="AY241">
        <v>77007</v>
      </c>
      <c r="AZ241">
        <v>48201510700</v>
      </c>
      <c r="BA241" t="s">
        <v>170</v>
      </c>
      <c r="BB241" t="s">
        <v>171</v>
      </c>
      <c r="BC241">
        <v>162048</v>
      </c>
      <c r="BD241">
        <v>2994</v>
      </c>
      <c r="BE241" t="s">
        <v>327</v>
      </c>
      <c r="BF241" t="s">
        <v>327</v>
      </c>
      <c r="BG241" t="s">
        <v>327</v>
      </c>
    </row>
    <row r="242" spans="1:59" x14ac:dyDescent="0.25">
      <c r="A242">
        <v>33035</v>
      </c>
      <c r="B242">
        <v>16327543</v>
      </c>
      <c r="C242">
        <v>2018</v>
      </c>
      <c r="D242" s="80">
        <v>43187</v>
      </c>
      <c r="E242">
        <v>13</v>
      </c>
      <c r="F242" t="s">
        <v>198</v>
      </c>
      <c r="G242" t="s">
        <v>161</v>
      </c>
      <c r="H242" t="s">
        <v>357</v>
      </c>
      <c r="I242" t="s">
        <v>173</v>
      </c>
      <c r="J242">
        <v>29.766524799999999</v>
      </c>
      <c r="K242">
        <v>-95.39815308</v>
      </c>
      <c r="L242" t="s">
        <v>202</v>
      </c>
      <c r="M242" t="s">
        <v>164</v>
      </c>
      <c r="N242" t="s">
        <v>185</v>
      </c>
      <c r="O242" t="s">
        <v>166</v>
      </c>
      <c r="P242" t="s">
        <v>125</v>
      </c>
      <c r="Q242" t="s">
        <v>87</v>
      </c>
      <c r="R242" t="s">
        <v>168</v>
      </c>
      <c r="S242">
        <v>0</v>
      </c>
      <c r="T242">
        <v>0</v>
      </c>
      <c r="U242">
        <v>0</v>
      </c>
      <c r="V242">
        <v>2</v>
      </c>
      <c r="W242">
        <v>2</v>
      </c>
      <c r="X242">
        <v>0</v>
      </c>
      <c r="Y242">
        <v>0</v>
      </c>
      <c r="Z242">
        <v>0</v>
      </c>
      <c r="AA242">
        <v>0</v>
      </c>
      <c r="AB242">
        <v>0</v>
      </c>
      <c r="AC242">
        <v>2</v>
      </c>
      <c r="AD242">
        <v>0</v>
      </c>
      <c r="AE242">
        <v>2</v>
      </c>
      <c r="AF242">
        <v>0</v>
      </c>
      <c r="AG242">
        <v>0</v>
      </c>
      <c r="AH242">
        <v>0</v>
      </c>
      <c r="AI242">
        <v>0</v>
      </c>
      <c r="AJ242">
        <v>0</v>
      </c>
      <c r="AK242">
        <v>0</v>
      </c>
      <c r="AL242">
        <v>0</v>
      </c>
      <c r="AM242">
        <v>0</v>
      </c>
      <c r="AN242">
        <v>0</v>
      </c>
      <c r="AO242">
        <v>0</v>
      </c>
      <c r="AP242">
        <v>0</v>
      </c>
      <c r="AQ242">
        <v>0</v>
      </c>
      <c r="AR242">
        <v>0</v>
      </c>
      <c r="AS242">
        <v>0</v>
      </c>
      <c r="AT242">
        <v>0</v>
      </c>
      <c r="AU242" t="s">
        <v>51</v>
      </c>
      <c r="AV242" t="s">
        <v>325</v>
      </c>
      <c r="AW242" t="s">
        <v>169</v>
      </c>
      <c r="AX242" t="s">
        <v>326</v>
      </c>
      <c r="AY242">
        <v>77007</v>
      </c>
      <c r="AZ242">
        <v>48201510700</v>
      </c>
      <c r="BA242" t="s">
        <v>170</v>
      </c>
      <c r="BB242" t="s">
        <v>171</v>
      </c>
      <c r="BC242">
        <v>162048</v>
      </c>
      <c r="BD242">
        <v>2994</v>
      </c>
      <c r="BE242" t="s">
        <v>327</v>
      </c>
      <c r="BF242" t="s">
        <v>327</v>
      </c>
      <c r="BG242" t="s">
        <v>327</v>
      </c>
    </row>
    <row r="243" spans="1:59" x14ac:dyDescent="0.25">
      <c r="A243">
        <v>39283</v>
      </c>
      <c r="B243">
        <v>16353446</v>
      </c>
      <c r="C243">
        <v>2018</v>
      </c>
      <c r="D243" s="80">
        <v>43200</v>
      </c>
      <c r="E243">
        <v>11</v>
      </c>
      <c r="F243" t="s">
        <v>195</v>
      </c>
      <c r="G243" t="s">
        <v>161</v>
      </c>
      <c r="H243" t="s">
        <v>323</v>
      </c>
      <c r="I243" t="s">
        <v>173</v>
      </c>
      <c r="J243">
        <v>29.76693599</v>
      </c>
      <c r="K243">
        <v>-95.39815308</v>
      </c>
      <c r="L243" t="s">
        <v>174</v>
      </c>
      <c r="M243" t="s">
        <v>164</v>
      </c>
      <c r="N243" t="s">
        <v>189</v>
      </c>
      <c r="O243" t="s">
        <v>200</v>
      </c>
      <c r="P243" t="s">
        <v>167</v>
      </c>
      <c r="Q243" t="s">
        <v>89</v>
      </c>
      <c r="R243" t="s">
        <v>340</v>
      </c>
      <c r="S243">
        <v>0</v>
      </c>
      <c r="T243">
        <v>0</v>
      </c>
      <c r="U243">
        <v>0</v>
      </c>
      <c r="V243">
        <v>0</v>
      </c>
      <c r="W243">
        <v>0</v>
      </c>
      <c r="X243">
        <v>1</v>
      </c>
      <c r="Y243">
        <v>0</v>
      </c>
      <c r="Z243">
        <v>0</v>
      </c>
      <c r="AA243">
        <v>0</v>
      </c>
      <c r="AB243">
        <v>0</v>
      </c>
      <c r="AC243">
        <v>0</v>
      </c>
      <c r="AD243">
        <v>1</v>
      </c>
      <c r="AE243">
        <v>0</v>
      </c>
      <c r="AF243">
        <v>0</v>
      </c>
      <c r="AG243">
        <v>0</v>
      </c>
      <c r="AH243">
        <v>0</v>
      </c>
      <c r="AI243">
        <v>0</v>
      </c>
      <c r="AJ243">
        <v>0</v>
      </c>
      <c r="AK243">
        <v>0</v>
      </c>
      <c r="AL243">
        <v>0</v>
      </c>
      <c r="AM243">
        <v>0</v>
      </c>
      <c r="AN243">
        <v>0</v>
      </c>
      <c r="AO243">
        <v>0</v>
      </c>
      <c r="AP243">
        <v>0</v>
      </c>
      <c r="AQ243">
        <v>0</v>
      </c>
      <c r="AR243">
        <v>0</v>
      </c>
      <c r="AS243">
        <v>0</v>
      </c>
      <c r="AT243">
        <v>0</v>
      </c>
      <c r="AU243" t="s">
        <v>51</v>
      </c>
      <c r="AV243" t="s">
        <v>325</v>
      </c>
      <c r="AW243" t="s">
        <v>169</v>
      </c>
      <c r="AX243" t="s">
        <v>326</v>
      </c>
      <c r="AY243">
        <v>77007</v>
      </c>
      <c r="AZ243">
        <v>48201510700</v>
      </c>
      <c r="BA243" t="s">
        <v>170</v>
      </c>
      <c r="BB243" t="s">
        <v>171</v>
      </c>
      <c r="BC243">
        <v>162048</v>
      </c>
      <c r="BD243">
        <v>2994</v>
      </c>
      <c r="BE243" t="s">
        <v>327</v>
      </c>
      <c r="BF243" t="s">
        <v>327</v>
      </c>
      <c r="BG243" t="s">
        <v>327</v>
      </c>
    </row>
    <row r="244" spans="1:59" x14ac:dyDescent="0.25">
      <c r="A244">
        <v>45519</v>
      </c>
      <c r="B244">
        <v>16379160</v>
      </c>
      <c r="C244">
        <v>2018</v>
      </c>
      <c r="D244" s="80">
        <v>43218</v>
      </c>
      <c r="E244">
        <v>14</v>
      </c>
      <c r="F244" t="s">
        <v>178</v>
      </c>
      <c r="G244" t="s">
        <v>161</v>
      </c>
      <c r="H244" t="s">
        <v>323</v>
      </c>
      <c r="I244" t="s">
        <v>173</v>
      </c>
      <c r="J244">
        <v>29.766524799999999</v>
      </c>
      <c r="K244">
        <v>-95.39815308</v>
      </c>
      <c r="L244" t="s">
        <v>174</v>
      </c>
      <c r="M244" t="s">
        <v>164</v>
      </c>
      <c r="N244" t="s">
        <v>189</v>
      </c>
      <c r="O244" t="s">
        <v>166</v>
      </c>
      <c r="P244" t="s">
        <v>167</v>
      </c>
      <c r="Q244" t="s">
        <v>90</v>
      </c>
      <c r="R244" t="s">
        <v>197</v>
      </c>
      <c r="S244">
        <v>0</v>
      </c>
      <c r="T244">
        <v>0</v>
      </c>
      <c r="U244">
        <v>0</v>
      </c>
      <c r="V244">
        <v>0</v>
      </c>
      <c r="W244">
        <v>0</v>
      </c>
      <c r="X244">
        <v>3</v>
      </c>
      <c r="Y244">
        <v>0</v>
      </c>
      <c r="Z244">
        <v>0</v>
      </c>
      <c r="AA244">
        <v>0</v>
      </c>
      <c r="AB244">
        <v>0</v>
      </c>
      <c r="AC244">
        <v>0</v>
      </c>
      <c r="AD244">
        <v>3</v>
      </c>
      <c r="AE244">
        <v>0</v>
      </c>
      <c r="AF244">
        <v>0</v>
      </c>
      <c r="AG244">
        <v>0</v>
      </c>
      <c r="AH244">
        <v>0</v>
      </c>
      <c r="AI244">
        <v>0</v>
      </c>
      <c r="AJ244">
        <v>0</v>
      </c>
      <c r="AK244">
        <v>0</v>
      </c>
      <c r="AL244">
        <v>0</v>
      </c>
      <c r="AM244">
        <v>0</v>
      </c>
      <c r="AN244">
        <v>0</v>
      </c>
      <c r="AO244">
        <v>0</v>
      </c>
      <c r="AP244">
        <v>0</v>
      </c>
      <c r="AQ244">
        <v>0</v>
      </c>
      <c r="AR244">
        <v>0</v>
      </c>
      <c r="AS244">
        <v>0</v>
      </c>
      <c r="AT244">
        <v>0</v>
      </c>
      <c r="AU244" t="s">
        <v>51</v>
      </c>
      <c r="AV244" t="s">
        <v>325</v>
      </c>
      <c r="AW244" t="s">
        <v>169</v>
      </c>
      <c r="AX244" t="s">
        <v>326</v>
      </c>
      <c r="AY244">
        <v>77007</v>
      </c>
      <c r="AZ244">
        <v>48201510700</v>
      </c>
      <c r="BA244" t="s">
        <v>170</v>
      </c>
      <c r="BB244" t="s">
        <v>171</v>
      </c>
      <c r="BC244">
        <v>162048</v>
      </c>
      <c r="BD244">
        <v>2994</v>
      </c>
      <c r="BE244" t="s">
        <v>327</v>
      </c>
      <c r="BF244" t="s">
        <v>327</v>
      </c>
      <c r="BG244" t="s">
        <v>327</v>
      </c>
    </row>
    <row r="245" spans="1:59" x14ac:dyDescent="0.25">
      <c r="A245">
        <v>70458</v>
      </c>
      <c r="B245">
        <v>16486860</v>
      </c>
      <c r="C245">
        <v>2018</v>
      </c>
      <c r="D245" s="80">
        <v>43272</v>
      </c>
      <c r="E245">
        <v>12</v>
      </c>
      <c r="F245" t="s">
        <v>160</v>
      </c>
      <c r="G245" t="s">
        <v>161</v>
      </c>
      <c r="H245" t="s">
        <v>331</v>
      </c>
      <c r="I245" t="s">
        <v>342</v>
      </c>
      <c r="J245">
        <v>29.769634799999999</v>
      </c>
      <c r="K245">
        <v>-95.39815308</v>
      </c>
      <c r="L245" t="s">
        <v>163</v>
      </c>
      <c r="M245" t="s">
        <v>164</v>
      </c>
      <c r="N245" t="s">
        <v>189</v>
      </c>
      <c r="O245" t="s">
        <v>166</v>
      </c>
      <c r="P245" t="s">
        <v>125</v>
      </c>
      <c r="Q245" t="s">
        <v>87</v>
      </c>
      <c r="R245" t="s">
        <v>324</v>
      </c>
      <c r="S245">
        <v>0</v>
      </c>
      <c r="T245">
        <v>0</v>
      </c>
      <c r="U245">
        <v>0</v>
      </c>
      <c r="V245">
        <v>1</v>
      </c>
      <c r="W245">
        <v>1</v>
      </c>
      <c r="X245">
        <v>3</v>
      </c>
      <c r="Y245">
        <v>0</v>
      </c>
      <c r="Z245">
        <v>0</v>
      </c>
      <c r="AA245">
        <v>0</v>
      </c>
      <c r="AB245">
        <v>0</v>
      </c>
      <c r="AC245">
        <v>1</v>
      </c>
      <c r="AD245">
        <v>3</v>
      </c>
      <c r="AE245">
        <v>1</v>
      </c>
      <c r="AF245">
        <v>0</v>
      </c>
      <c r="AG245">
        <v>0</v>
      </c>
      <c r="AH245">
        <v>0</v>
      </c>
      <c r="AI245">
        <v>0</v>
      </c>
      <c r="AJ245">
        <v>0</v>
      </c>
      <c r="AK245">
        <v>0</v>
      </c>
      <c r="AL245">
        <v>0</v>
      </c>
      <c r="AM245">
        <v>0</v>
      </c>
      <c r="AN245">
        <v>0</v>
      </c>
      <c r="AO245">
        <v>0</v>
      </c>
      <c r="AP245">
        <v>0</v>
      </c>
      <c r="AQ245">
        <v>0</v>
      </c>
      <c r="AR245">
        <v>0</v>
      </c>
      <c r="AS245">
        <v>0</v>
      </c>
      <c r="AT245">
        <v>0</v>
      </c>
      <c r="AU245" t="s">
        <v>51</v>
      </c>
      <c r="AV245" t="s">
        <v>325</v>
      </c>
      <c r="AW245" t="s">
        <v>169</v>
      </c>
      <c r="AX245" t="s">
        <v>332</v>
      </c>
      <c r="AY245">
        <v>77007</v>
      </c>
      <c r="AZ245">
        <v>48201510700</v>
      </c>
      <c r="BA245" t="s">
        <v>170</v>
      </c>
      <c r="BB245" t="s">
        <v>171</v>
      </c>
      <c r="BC245">
        <v>56888</v>
      </c>
      <c r="BD245">
        <v>2994</v>
      </c>
      <c r="BE245" t="s">
        <v>327</v>
      </c>
      <c r="BF245" t="s">
        <v>327</v>
      </c>
      <c r="BG245" t="s">
        <v>327</v>
      </c>
    </row>
    <row r="246" spans="1:59" x14ac:dyDescent="0.25">
      <c r="A246">
        <v>89123</v>
      </c>
      <c r="B246">
        <v>16566200</v>
      </c>
      <c r="C246">
        <v>2018</v>
      </c>
      <c r="D246" s="80">
        <v>43318</v>
      </c>
      <c r="E246">
        <v>14</v>
      </c>
      <c r="F246" t="s">
        <v>183</v>
      </c>
      <c r="G246" t="s">
        <v>161</v>
      </c>
      <c r="H246" t="s">
        <v>357</v>
      </c>
      <c r="I246" t="s">
        <v>162</v>
      </c>
      <c r="J246">
        <v>29.766524799999999</v>
      </c>
      <c r="K246">
        <v>-95.39815308</v>
      </c>
      <c r="L246" t="s">
        <v>163</v>
      </c>
      <c r="M246" t="s">
        <v>164</v>
      </c>
      <c r="N246" t="s">
        <v>185</v>
      </c>
      <c r="O246" t="s">
        <v>166</v>
      </c>
      <c r="P246" t="s">
        <v>167</v>
      </c>
      <c r="Q246" t="s">
        <v>87</v>
      </c>
      <c r="R246" t="s">
        <v>186</v>
      </c>
      <c r="S246">
        <v>0</v>
      </c>
      <c r="T246">
        <v>0</v>
      </c>
      <c r="U246">
        <v>0</v>
      </c>
      <c r="V246">
        <v>0</v>
      </c>
      <c r="W246">
        <v>0</v>
      </c>
      <c r="X246">
        <v>2</v>
      </c>
      <c r="Y246">
        <v>0</v>
      </c>
      <c r="Z246">
        <v>0</v>
      </c>
      <c r="AA246">
        <v>0</v>
      </c>
      <c r="AB246">
        <v>0</v>
      </c>
      <c r="AC246">
        <v>0</v>
      </c>
      <c r="AD246">
        <v>2</v>
      </c>
      <c r="AE246">
        <v>0</v>
      </c>
      <c r="AF246">
        <v>0</v>
      </c>
      <c r="AG246">
        <v>0</v>
      </c>
      <c r="AH246">
        <v>0</v>
      </c>
      <c r="AI246">
        <v>0</v>
      </c>
      <c r="AJ246">
        <v>0</v>
      </c>
      <c r="AK246">
        <v>0</v>
      </c>
      <c r="AL246">
        <v>0</v>
      </c>
      <c r="AM246">
        <v>0</v>
      </c>
      <c r="AN246">
        <v>0</v>
      </c>
      <c r="AO246">
        <v>0</v>
      </c>
      <c r="AP246">
        <v>0</v>
      </c>
      <c r="AQ246">
        <v>0</v>
      </c>
      <c r="AR246">
        <v>0</v>
      </c>
      <c r="AS246">
        <v>0</v>
      </c>
      <c r="AT246">
        <v>0</v>
      </c>
      <c r="AU246" t="s">
        <v>51</v>
      </c>
      <c r="AV246" t="s">
        <v>325</v>
      </c>
      <c r="AW246" t="s">
        <v>169</v>
      </c>
      <c r="AX246" t="s">
        <v>326</v>
      </c>
      <c r="AY246">
        <v>77007</v>
      </c>
      <c r="AZ246">
        <v>48201510700</v>
      </c>
      <c r="BA246" t="s">
        <v>170</v>
      </c>
      <c r="BB246" t="s">
        <v>171</v>
      </c>
      <c r="BC246">
        <v>162048</v>
      </c>
      <c r="BD246">
        <v>2994</v>
      </c>
      <c r="BE246" t="s">
        <v>327</v>
      </c>
      <c r="BF246" t="s">
        <v>327</v>
      </c>
      <c r="BG246" t="s">
        <v>327</v>
      </c>
    </row>
    <row r="247" spans="1:59" x14ac:dyDescent="0.25">
      <c r="A247">
        <v>95540</v>
      </c>
      <c r="B247">
        <v>16593996</v>
      </c>
      <c r="C247">
        <v>2018</v>
      </c>
      <c r="D247" s="80">
        <v>43328</v>
      </c>
      <c r="E247">
        <v>13</v>
      </c>
      <c r="F247" t="s">
        <v>160</v>
      </c>
      <c r="G247" t="s">
        <v>161</v>
      </c>
      <c r="H247" t="s">
        <v>331</v>
      </c>
      <c r="I247" t="s">
        <v>162</v>
      </c>
      <c r="J247">
        <v>29.769620199999999</v>
      </c>
      <c r="K247">
        <v>-95.397996079999999</v>
      </c>
      <c r="L247" t="s">
        <v>174</v>
      </c>
      <c r="M247" t="s">
        <v>164</v>
      </c>
      <c r="N247" t="s">
        <v>199</v>
      </c>
      <c r="O247" t="s">
        <v>166</v>
      </c>
      <c r="P247" t="s">
        <v>125</v>
      </c>
      <c r="Q247" t="s">
        <v>87</v>
      </c>
      <c r="R247" t="s">
        <v>324</v>
      </c>
      <c r="S247">
        <v>0</v>
      </c>
      <c r="T247">
        <v>0</v>
      </c>
      <c r="U247">
        <v>0</v>
      </c>
      <c r="V247">
        <v>1</v>
      </c>
      <c r="W247">
        <v>1</v>
      </c>
      <c r="X247">
        <v>1</v>
      </c>
      <c r="Y247">
        <v>0</v>
      </c>
      <c r="Z247">
        <v>0</v>
      </c>
      <c r="AA247">
        <v>0</v>
      </c>
      <c r="AB247">
        <v>0</v>
      </c>
      <c r="AC247">
        <v>1</v>
      </c>
      <c r="AD247">
        <v>1</v>
      </c>
      <c r="AE247">
        <v>1</v>
      </c>
      <c r="AF247">
        <v>0</v>
      </c>
      <c r="AG247">
        <v>0</v>
      </c>
      <c r="AH247">
        <v>0</v>
      </c>
      <c r="AI247">
        <v>0</v>
      </c>
      <c r="AJ247">
        <v>0</v>
      </c>
      <c r="AK247">
        <v>0</v>
      </c>
      <c r="AL247">
        <v>0</v>
      </c>
      <c r="AM247">
        <v>0</v>
      </c>
      <c r="AN247">
        <v>0</v>
      </c>
      <c r="AO247">
        <v>0</v>
      </c>
      <c r="AP247">
        <v>0</v>
      </c>
      <c r="AQ247">
        <v>0</v>
      </c>
      <c r="AR247">
        <v>0</v>
      </c>
      <c r="AS247">
        <v>0</v>
      </c>
      <c r="AT247">
        <v>0</v>
      </c>
      <c r="AU247" t="s">
        <v>51</v>
      </c>
      <c r="AV247" t="s">
        <v>325</v>
      </c>
      <c r="AW247" t="s">
        <v>169</v>
      </c>
      <c r="AX247" t="s">
        <v>332</v>
      </c>
      <c r="AY247">
        <v>77007</v>
      </c>
      <c r="AZ247">
        <v>48201510700</v>
      </c>
      <c r="BA247" t="s">
        <v>170</v>
      </c>
      <c r="BB247" t="s">
        <v>171</v>
      </c>
      <c r="BC247">
        <v>56888</v>
      </c>
      <c r="BD247">
        <v>2994</v>
      </c>
      <c r="BE247" t="s">
        <v>327</v>
      </c>
      <c r="BF247" t="s">
        <v>327</v>
      </c>
      <c r="BG247" t="s">
        <v>327</v>
      </c>
    </row>
    <row r="248" spans="1:59" x14ac:dyDescent="0.25">
      <c r="A248">
        <v>98434</v>
      </c>
      <c r="B248">
        <v>16609329</v>
      </c>
      <c r="C248">
        <v>2018</v>
      </c>
      <c r="D248" s="80">
        <v>43336</v>
      </c>
      <c r="E248">
        <v>22</v>
      </c>
      <c r="F248" t="s">
        <v>172</v>
      </c>
      <c r="G248" t="s">
        <v>161</v>
      </c>
      <c r="H248" t="s">
        <v>323</v>
      </c>
      <c r="I248" t="s">
        <v>179</v>
      </c>
      <c r="J248">
        <v>29.7680048</v>
      </c>
      <c r="K248">
        <v>-95.39815308</v>
      </c>
      <c r="L248" t="s">
        <v>174</v>
      </c>
      <c r="M248" t="s">
        <v>192</v>
      </c>
      <c r="N248" t="s">
        <v>189</v>
      </c>
      <c r="O248" t="s">
        <v>166</v>
      </c>
      <c r="P248" t="s">
        <v>167</v>
      </c>
      <c r="Q248" t="s">
        <v>86</v>
      </c>
      <c r="R248" t="s">
        <v>190</v>
      </c>
      <c r="S248">
        <v>0</v>
      </c>
      <c r="T248">
        <v>0</v>
      </c>
      <c r="U248">
        <v>0</v>
      </c>
      <c r="V248">
        <v>0</v>
      </c>
      <c r="W248">
        <v>0</v>
      </c>
      <c r="X248">
        <v>4</v>
      </c>
      <c r="Y248">
        <v>0</v>
      </c>
      <c r="Z248">
        <v>0</v>
      </c>
      <c r="AA248">
        <v>0</v>
      </c>
      <c r="AB248">
        <v>0</v>
      </c>
      <c r="AC248">
        <v>0</v>
      </c>
      <c r="AD248">
        <v>4</v>
      </c>
      <c r="AE248">
        <v>0</v>
      </c>
      <c r="AF248">
        <v>0</v>
      </c>
      <c r="AG248">
        <v>0</v>
      </c>
      <c r="AH248">
        <v>0</v>
      </c>
      <c r="AI248">
        <v>0</v>
      </c>
      <c r="AJ248">
        <v>0</v>
      </c>
      <c r="AK248">
        <v>0</v>
      </c>
      <c r="AL248">
        <v>0</v>
      </c>
      <c r="AM248">
        <v>0</v>
      </c>
      <c r="AN248">
        <v>0</v>
      </c>
      <c r="AO248">
        <v>0</v>
      </c>
      <c r="AP248">
        <v>0</v>
      </c>
      <c r="AQ248">
        <v>0</v>
      </c>
      <c r="AR248">
        <v>0</v>
      </c>
      <c r="AS248">
        <v>0</v>
      </c>
      <c r="AT248">
        <v>0</v>
      </c>
      <c r="AU248" t="s">
        <v>51</v>
      </c>
      <c r="AV248" t="s">
        <v>325</v>
      </c>
      <c r="AW248" t="s">
        <v>169</v>
      </c>
      <c r="AX248" t="s">
        <v>326</v>
      </c>
      <c r="AY248">
        <v>77007</v>
      </c>
      <c r="AZ248">
        <v>48201510700</v>
      </c>
      <c r="BA248" t="s">
        <v>170</v>
      </c>
      <c r="BB248" t="s">
        <v>171</v>
      </c>
      <c r="BC248">
        <v>162048</v>
      </c>
      <c r="BD248">
        <v>2994</v>
      </c>
      <c r="BE248" t="s">
        <v>327</v>
      </c>
      <c r="BF248" t="s">
        <v>327</v>
      </c>
      <c r="BG248" t="s">
        <v>327</v>
      </c>
    </row>
    <row r="249" spans="1:59" x14ac:dyDescent="0.25">
      <c r="A249">
        <v>101016</v>
      </c>
      <c r="B249">
        <v>16623343</v>
      </c>
      <c r="C249">
        <v>2018</v>
      </c>
      <c r="D249" s="80">
        <v>43356</v>
      </c>
      <c r="E249">
        <v>17</v>
      </c>
      <c r="F249" t="s">
        <v>160</v>
      </c>
      <c r="G249" t="s">
        <v>161</v>
      </c>
      <c r="H249" t="s">
        <v>323</v>
      </c>
      <c r="I249" t="s">
        <v>344</v>
      </c>
      <c r="J249">
        <v>29.76611462</v>
      </c>
      <c r="K249">
        <v>-95.398121739999993</v>
      </c>
      <c r="L249" t="s">
        <v>174</v>
      </c>
      <c r="M249" t="s">
        <v>164</v>
      </c>
      <c r="N249" t="s">
        <v>343</v>
      </c>
      <c r="O249" t="s">
        <v>166</v>
      </c>
      <c r="P249" t="s">
        <v>167</v>
      </c>
      <c r="Q249" t="s">
        <v>90</v>
      </c>
      <c r="R249" t="s">
        <v>182</v>
      </c>
      <c r="S249">
        <v>0</v>
      </c>
      <c r="T249">
        <v>0</v>
      </c>
      <c r="U249">
        <v>0</v>
      </c>
      <c r="V249">
        <v>0</v>
      </c>
      <c r="W249">
        <v>0</v>
      </c>
      <c r="X249">
        <v>2</v>
      </c>
      <c r="Y249">
        <v>0</v>
      </c>
      <c r="Z249">
        <v>0</v>
      </c>
      <c r="AA249">
        <v>0</v>
      </c>
      <c r="AB249">
        <v>0</v>
      </c>
      <c r="AC249">
        <v>0</v>
      </c>
      <c r="AD249">
        <v>2</v>
      </c>
      <c r="AE249">
        <v>0</v>
      </c>
      <c r="AF249">
        <v>0</v>
      </c>
      <c r="AG249">
        <v>0</v>
      </c>
      <c r="AH249">
        <v>0</v>
      </c>
      <c r="AI249">
        <v>0</v>
      </c>
      <c r="AJ249">
        <v>0</v>
      </c>
      <c r="AK249">
        <v>0</v>
      </c>
      <c r="AL249">
        <v>0</v>
      </c>
      <c r="AM249">
        <v>0</v>
      </c>
      <c r="AN249">
        <v>0</v>
      </c>
      <c r="AO249">
        <v>0</v>
      </c>
      <c r="AP249">
        <v>0</v>
      </c>
      <c r="AQ249">
        <v>0</v>
      </c>
      <c r="AR249">
        <v>0</v>
      </c>
      <c r="AS249">
        <v>0</v>
      </c>
      <c r="AT249">
        <v>0</v>
      </c>
      <c r="AU249" t="s">
        <v>51</v>
      </c>
      <c r="AV249" t="s">
        <v>325</v>
      </c>
      <c r="AW249" t="s">
        <v>169</v>
      </c>
      <c r="AX249" t="s">
        <v>326</v>
      </c>
      <c r="AY249">
        <v>77007</v>
      </c>
      <c r="AZ249">
        <v>48201510700</v>
      </c>
      <c r="BA249" t="s">
        <v>170</v>
      </c>
      <c r="BB249" t="s">
        <v>171</v>
      </c>
      <c r="BC249">
        <v>162048</v>
      </c>
      <c r="BD249">
        <v>2994</v>
      </c>
      <c r="BE249" t="s">
        <v>327</v>
      </c>
      <c r="BF249" t="s">
        <v>327</v>
      </c>
      <c r="BG249" t="s">
        <v>327</v>
      </c>
    </row>
    <row r="250" spans="1:59" x14ac:dyDescent="0.25">
      <c r="A250">
        <v>113779</v>
      </c>
      <c r="B250">
        <v>16683097</v>
      </c>
      <c r="C250">
        <v>2018</v>
      </c>
      <c r="D250" s="80">
        <v>43367</v>
      </c>
      <c r="E250">
        <v>22</v>
      </c>
      <c r="F250" t="s">
        <v>183</v>
      </c>
      <c r="G250" t="s">
        <v>161</v>
      </c>
      <c r="H250" t="s">
        <v>323</v>
      </c>
      <c r="I250" t="s">
        <v>173</v>
      </c>
      <c r="J250">
        <v>29.769360679999998</v>
      </c>
      <c r="K250">
        <v>-95.398150520000002</v>
      </c>
      <c r="L250" t="s">
        <v>174</v>
      </c>
      <c r="M250" t="s">
        <v>192</v>
      </c>
      <c r="N250" t="s">
        <v>189</v>
      </c>
      <c r="O250" t="s">
        <v>200</v>
      </c>
      <c r="P250" t="s">
        <v>330</v>
      </c>
      <c r="Q250" t="s">
        <v>86</v>
      </c>
      <c r="R250" t="s">
        <v>182</v>
      </c>
      <c r="S250">
        <v>0</v>
      </c>
      <c r="T250">
        <v>0</v>
      </c>
      <c r="U250">
        <v>0</v>
      </c>
      <c r="V250">
        <v>0</v>
      </c>
      <c r="W250">
        <v>0</v>
      </c>
      <c r="X250">
        <v>0</v>
      </c>
      <c r="Y250">
        <v>1</v>
      </c>
      <c r="Z250">
        <v>0</v>
      </c>
      <c r="AA250">
        <v>0</v>
      </c>
      <c r="AB250">
        <v>0</v>
      </c>
      <c r="AC250">
        <v>0</v>
      </c>
      <c r="AD250">
        <v>0</v>
      </c>
      <c r="AE250">
        <v>0</v>
      </c>
      <c r="AF250">
        <v>1</v>
      </c>
      <c r="AG250">
        <v>0</v>
      </c>
      <c r="AH250">
        <v>0</v>
      </c>
      <c r="AI250">
        <v>0</v>
      </c>
      <c r="AJ250">
        <v>0</v>
      </c>
      <c r="AK250">
        <v>0</v>
      </c>
      <c r="AL250">
        <v>0</v>
      </c>
      <c r="AM250">
        <v>0</v>
      </c>
      <c r="AN250">
        <v>0</v>
      </c>
      <c r="AO250">
        <v>0</v>
      </c>
      <c r="AP250">
        <v>0</v>
      </c>
      <c r="AQ250">
        <v>0</v>
      </c>
      <c r="AR250">
        <v>0</v>
      </c>
      <c r="AS250">
        <v>0</v>
      </c>
      <c r="AT250">
        <v>0</v>
      </c>
      <c r="AU250" t="s">
        <v>51</v>
      </c>
      <c r="AV250" t="s">
        <v>325</v>
      </c>
      <c r="AW250" t="s">
        <v>169</v>
      </c>
      <c r="AX250" t="s">
        <v>332</v>
      </c>
      <c r="AY250">
        <v>77007</v>
      </c>
      <c r="AZ250">
        <v>48201510700</v>
      </c>
      <c r="BA250" t="s">
        <v>170</v>
      </c>
      <c r="BB250" t="s">
        <v>171</v>
      </c>
      <c r="BC250">
        <v>56888</v>
      </c>
      <c r="BD250">
        <v>2994</v>
      </c>
      <c r="BE250" t="s">
        <v>327</v>
      </c>
      <c r="BF250" t="s">
        <v>327</v>
      </c>
      <c r="BG250" t="s">
        <v>327</v>
      </c>
    </row>
    <row r="251" spans="1:59" x14ac:dyDescent="0.25">
      <c r="A251">
        <v>122443</v>
      </c>
      <c r="B251">
        <v>16720821</v>
      </c>
      <c r="C251">
        <v>2018</v>
      </c>
      <c r="D251" s="80">
        <v>43406</v>
      </c>
      <c r="E251">
        <v>15</v>
      </c>
      <c r="F251" t="s">
        <v>172</v>
      </c>
      <c r="G251" t="s">
        <v>161</v>
      </c>
      <c r="H251" t="s">
        <v>357</v>
      </c>
      <c r="I251" t="s">
        <v>184</v>
      </c>
      <c r="J251">
        <v>29.766524799999999</v>
      </c>
      <c r="K251">
        <v>-95.39815308</v>
      </c>
      <c r="L251" t="s">
        <v>174</v>
      </c>
      <c r="M251" t="s">
        <v>164</v>
      </c>
      <c r="N251" t="s">
        <v>185</v>
      </c>
      <c r="O251" t="s">
        <v>166</v>
      </c>
      <c r="P251" t="s">
        <v>167</v>
      </c>
      <c r="Q251" t="s">
        <v>87</v>
      </c>
      <c r="R251" t="s">
        <v>186</v>
      </c>
      <c r="S251">
        <v>0</v>
      </c>
      <c r="T251">
        <v>0</v>
      </c>
      <c r="U251">
        <v>0</v>
      </c>
      <c r="V251">
        <v>0</v>
      </c>
      <c r="W251">
        <v>0</v>
      </c>
      <c r="X251">
        <v>2</v>
      </c>
      <c r="Y251">
        <v>0</v>
      </c>
      <c r="Z251">
        <v>0</v>
      </c>
      <c r="AA251">
        <v>0</v>
      </c>
      <c r="AB251">
        <v>0</v>
      </c>
      <c r="AC251">
        <v>0</v>
      </c>
      <c r="AD251">
        <v>2</v>
      </c>
      <c r="AE251">
        <v>0</v>
      </c>
      <c r="AF251">
        <v>0</v>
      </c>
      <c r="AG251">
        <v>0</v>
      </c>
      <c r="AH251">
        <v>0</v>
      </c>
      <c r="AI251">
        <v>0</v>
      </c>
      <c r="AJ251">
        <v>0</v>
      </c>
      <c r="AK251">
        <v>0</v>
      </c>
      <c r="AL251">
        <v>0</v>
      </c>
      <c r="AM251">
        <v>0</v>
      </c>
      <c r="AN251">
        <v>0</v>
      </c>
      <c r="AO251">
        <v>0</v>
      </c>
      <c r="AP251">
        <v>0</v>
      </c>
      <c r="AQ251">
        <v>0</v>
      </c>
      <c r="AR251">
        <v>0</v>
      </c>
      <c r="AS251">
        <v>0</v>
      </c>
      <c r="AT251">
        <v>0</v>
      </c>
      <c r="AU251" t="s">
        <v>51</v>
      </c>
      <c r="AV251" t="s">
        <v>325</v>
      </c>
      <c r="AW251" t="s">
        <v>169</v>
      </c>
      <c r="AX251" t="s">
        <v>326</v>
      </c>
      <c r="AY251">
        <v>77007</v>
      </c>
      <c r="AZ251">
        <v>48201510700</v>
      </c>
      <c r="BA251" t="s">
        <v>170</v>
      </c>
      <c r="BB251" t="s">
        <v>171</v>
      </c>
      <c r="BC251">
        <v>162048</v>
      </c>
      <c r="BD251">
        <v>2994</v>
      </c>
      <c r="BE251" t="s">
        <v>327</v>
      </c>
      <c r="BF251" t="s">
        <v>327</v>
      </c>
      <c r="BG251" t="s">
        <v>327</v>
      </c>
    </row>
    <row r="252" spans="1:59" x14ac:dyDescent="0.25">
      <c r="A252">
        <v>133422</v>
      </c>
      <c r="B252">
        <v>16767469</v>
      </c>
      <c r="C252">
        <v>2018</v>
      </c>
      <c r="D252" s="80">
        <v>43426</v>
      </c>
      <c r="E252">
        <v>14</v>
      </c>
      <c r="F252" t="s">
        <v>160</v>
      </c>
      <c r="G252" t="s">
        <v>161</v>
      </c>
      <c r="H252" t="s">
        <v>357</v>
      </c>
      <c r="I252" t="s">
        <v>162</v>
      </c>
      <c r="J252">
        <v>29.766524799999999</v>
      </c>
      <c r="K252">
        <v>-95.39815308</v>
      </c>
      <c r="L252" t="s">
        <v>174</v>
      </c>
      <c r="M252" t="s">
        <v>164</v>
      </c>
      <c r="N252" t="s">
        <v>185</v>
      </c>
      <c r="O252" t="s">
        <v>166</v>
      </c>
      <c r="P252" t="s">
        <v>125</v>
      </c>
      <c r="Q252" t="s">
        <v>87</v>
      </c>
      <c r="R252" t="s">
        <v>186</v>
      </c>
      <c r="S252">
        <v>0</v>
      </c>
      <c r="T252">
        <v>0</v>
      </c>
      <c r="U252">
        <v>0</v>
      </c>
      <c r="V252">
        <v>3</v>
      </c>
      <c r="W252">
        <v>3</v>
      </c>
      <c r="X252">
        <v>1</v>
      </c>
      <c r="Y252">
        <v>0</v>
      </c>
      <c r="Z252">
        <v>0</v>
      </c>
      <c r="AA252">
        <v>0</v>
      </c>
      <c r="AB252">
        <v>0</v>
      </c>
      <c r="AC252">
        <v>3</v>
      </c>
      <c r="AD252">
        <v>1</v>
      </c>
      <c r="AE252">
        <v>3</v>
      </c>
      <c r="AF252">
        <v>0</v>
      </c>
      <c r="AG252">
        <v>0</v>
      </c>
      <c r="AH252">
        <v>0</v>
      </c>
      <c r="AI252">
        <v>0</v>
      </c>
      <c r="AJ252">
        <v>0</v>
      </c>
      <c r="AK252">
        <v>0</v>
      </c>
      <c r="AL252">
        <v>0</v>
      </c>
      <c r="AM252">
        <v>0</v>
      </c>
      <c r="AN252">
        <v>0</v>
      </c>
      <c r="AO252">
        <v>0</v>
      </c>
      <c r="AP252">
        <v>0</v>
      </c>
      <c r="AQ252">
        <v>0</v>
      </c>
      <c r="AR252">
        <v>0</v>
      </c>
      <c r="AS252">
        <v>0</v>
      </c>
      <c r="AT252">
        <v>0</v>
      </c>
      <c r="AU252" t="s">
        <v>51</v>
      </c>
      <c r="AV252" t="s">
        <v>325</v>
      </c>
      <c r="AW252" t="s">
        <v>169</v>
      </c>
      <c r="AX252" t="s">
        <v>326</v>
      </c>
      <c r="AY252">
        <v>77007</v>
      </c>
      <c r="AZ252">
        <v>48201510700</v>
      </c>
      <c r="BA252" t="s">
        <v>170</v>
      </c>
      <c r="BB252" t="s">
        <v>171</v>
      </c>
      <c r="BC252">
        <v>162048</v>
      </c>
      <c r="BD252">
        <v>2994</v>
      </c>
      <c r="BE252" t="s">
        <v>327</v>
      </c>
      <c r="BF252" t="s">
        <v>327</v>
      </c>
      <c r="BG252" t="s">
        <v>327</v>
      </c>
    </row>
    <row r="253" spans="1:59" x14ac:dyDescent="0.25">
      <c r="A253">
        <v>140644</v>
      </c>
      <c r="B253">
        <v>16799671</v>
      </c>
      <c r="C253">
        <v>2018</v>
      </c>
      <c r="D253" s="80">
        <v>43445</v>
      </c>
      <c r="E253">
        <v>9</v>
      </c>
      <c r="F253" t="s">
        <v>195</v>
      </c>
      <c r="G253" t="s">
        <v>161</v>
      </c>
      <c r="H253" t="s">
        <v>357</v>
      </c>
      <c r="I253" t="s">
        <v>173</v>
      </c>
      <c r="J253">
        <v>29.766524799999999</v>
      </c>
      <c r="K253">
        <v>-95.39815308</v>
      </c>
      <c r="L253" t="s">
        <v>163</v>
      </c>
      <c r="M253" t="s">
        <v>164</v>
      </c>
      <c r="N253" t="s">
        <v>199</v>
      </c>
      <c r="O253" t="s">
        <v>370</v>
      </c>
      <c r="P253" t="s">
        <v>167</v>
      </c>
      <c r="Q253" t="s">
        <v>86</v>
      </c>
      <c r="R253" t="s">
        <v>168</v>
      </c>
      <c r="S253">
        <v>0</v>
      </c>
      <c r="T253">
        <v>0</v>
      </c>
      <c r="U253">
        <v>0</v>
      </c>
      <c r="V253">
        <v>0</v>
      </c>
      <c r="W253">
        <v>0</v>
      </c>
      <c r="X253">
        <v>1</v>
      </c>
      <c r="Y253">
        <v>0</v>
      </c>
      <c r="Z253">
        <v>0</v>
      </c>
      <c r="AA253">
        <v>0</v>
      </c>
      <c r="AB253">
        <v>0</v>
      </c>
      <c r="AC253">
        <v>0</v>
      </c>
      <c r="AD253">
        <v>1</v>
      </c>
      <c r="AE253">
        <v>0</v>
      </c>
      <c r="AF253">
        <v>0</v>
      </c>
      <c r="AG253">
        <v>0</v>
      </c>
      <c r="AH253">
        <v>0</v>
      </c>
      <c r="AI253">
        <v>0</v>
      </c>
      <c r="AJ253">
        <v>0</v>
      </c>
      <c r="AK253">
        <v>0</v>
      </c>
      <c r="AL253">
        <v>0</v>
      </c>
      <c r="AM253">
        <v>0</v>
      </c>
      <c r="AN253">
        <v>0</v>
      </c>
      <c r="AO253">
        <v>0</v>
      </c>
      <c r="AP253">
        <v>0</v>
      </c>
      <c r="AQ253">
        <v>0</v>
      </c>
      <c r="AR253">
        <v>0</v>
      </c>
      <c r="AS253">
        <v>0</v>
      </c>
      <c r="AT253">
        <v>0</v>
      </c>
      <c r="AU253" t="s">
        <v>51</v>
      </c>
      <c r="AV253" t="s">
        <v>325</v>
      </c>
      <c r="AW253" t="s">
        <v>169</v>
      </c>
      <c r="AX253" t="s">
        <v>326</v>
      </c>
      <c r="AY253">
        <v>77007</v>
      </c>
      <c r="AZ253">
        <v>48201510700</v>
      </c>
      <c r="BA253" t="s">
        <v>170</v>
      </c>
      <c r="BB253" t="s">
        <v>171</v>
      </c>
      <c r="BC253">
        <v>162048</v>
      </c>
      <c r="BD253">
        <v>2994</v>
      </c>
      <c r="BE253" t="s">
        <v>327</v>
      </c>
      <c r="BF253" t="s">
        <v>327</v>
      </c>
      <c r="BG253" t="s">
        <v>327</v>
      </c>
    </row>
    <row r="254" spans="1:59" x14ac:dyDescent="0.25">
      <c r="A254">
        <v>143085</v>
      </c>
      <c r="B254">
        <v>16811208</v>
      </c>
      <c r="C254">
        <v>2018</v>
      </c>
      <c r="D254" s="80">
        <v>43453</v>
      </c>
      <c r="E254">
        <v>19</v>
      </c>
      <c r="F254" t="s">
        <v>198</v>
      </c>
      <c r="G254" t="s">
        <v>161</v>
      </c>
      <c r="H254" t="s">
        <v>331</v>
      </c>
      <c r="I254" t="s">
        <v>344</v>
      </c>
      <c r="J254">
        <v>29.769634799999999</v>
      </c>
      <c r="K254">
        <v>-95.39815308</v>
      </c>
      <c r="L254" t="s">
        <v>163</v>
      </c>
      <c r="M254" t="s">
        <v>192</v>
      </c>
      <c r="N254" t="s">
        <v>189</v>
      </c>
      <c r="O254" t="s">
        <v>166</v>
      </c>
      <c r="P254" t="s">
        <v>167</v>
      </c>
      <c r="Q254" t="s">
        <v>90</v>
      </c>
      <c r="R254" t="s">
        <v>182</v>
      </c>
      <c r="S254">
        <v>0</v>
      </c>
      <c r="T254">
        <v>0</v>
      </c>
      <c r="U254">
        <v>0</v>
      </c>
      <c r="V254">
        <v>0</v>
      </c>
      <c r="W254">
        <v>0</v>
      </c>
      <c r="X254">
        <v>2</v>
      </c>
      <c r="Y254">
        <v>0</v>
      </c>
      <c r="Z254">
        <v>0</v>
      </c>
      <c r="AA254">
        <v>0</v>
      </c>
      <c r="AB254">
        <v>0</v>
      </c>
      <c r="AC254">
        <v>0</v>
      </c>
      <c r="AD254">
        <v>2</v>
      </c>
      <c r="AE254">
        <v>0</v>
      </c>
      <c r="AF254">
        <v>0</v>
      </c>
      <c r="AG254">
        <v>0</v>
      </c>
      <c r="AH254">
        <v>0</v>
      </c>
      <c r="AI254">
        <v>0</v>
      </c>
      <c r="AJ254">
        <v>0</v>
      </c>
      <c r="AK254">
        <v>0</v>
      </c>
      <c r="AL254">
        <v>0</v>
      </c>
      <c r="AM254">
        <v>0</v>
      </c>
      <c r="AN254">
        <v>0</v>
      </c>
      <c r="AO254">
        <v>0</v>
      </c>
      <c r="AP254">
        <v>0</v>
      </c>
      <c r="AQ254">
        <v>0</v>
      </c>
      <c r="AR254">
        <v>0</v>
      </c>
      <c r="AS254">
        <v>0</v>
      </c>
      <c r="AT254">
        <v>0</v>
      </c>
      <c r="AU254" t="s">
        <v>51</v>
      </c>
      <c r="AV254" t="s">
        <v>325</v>
      </c>
      <c r="AW254" t="s">
        <v>169</v>
      </c>
      <c r="AX254" t="s">
        <v>332</v>
      </c>
      <c r="AY254">
        <v>77007</v>
      </c>
      <c r="AZ254">
        <v>48201510700</v>
      </c>
      <c r="BA254" t="s">
        <v>170</v>
      </c>
      <c r="BB254" t="s">
        <v>171</v>
      </c>
      <c r="BC254">
        <v>56888</v>
      </c>
      <c r="BD254">
        <v>2994</v>
      </c>
      <c r="BE254" t="s">
        <v>327</v>
      </c>
      <c r="BF254" t="s">
        <v>327</v>
      </c>
      <c r="BG254" t="s">
        <v>327</v>
      </c>
    </row>
    <row r="255" spans="1:59" x14ac:dyDescent="0.25">
      <c r="A255">
        <v>146886</v>
      </c>
      <c r="B255">
        <v>16832311</v>
      </c>
      <c r="C255">
        <v>2018</v>
      </c>
      <c r="D255" s="80">
        <v>43456</v>
      </c>
      <c r="E255">
        <v>16</v>
      </c>
      <c r="F255" t="s">
        <v>178</v>
      </c>
      <c r="G255" t="s">
        <v>161</v>
      </c>
      <c r="H255" t="s">
        <v>323</v>
      </c>
      <c r="I255" t="s">
        <v>184</v>
      </c>
      <c r="J255">
        <v>29.766524799999999</v>
      </c>
      <c r="K255">
        <v>-95.39815308</v>
      </c>
      <c r="L255" t="s">
        <v>174</v>
      </c>
      <c r="M255" t="s">
        <v>164</v>
      </c>
      <c r="N255" t="s">
        <v>189</v>
      </c>
      <c r="O255" t="s">
        <v>166</v>
      </c>
      <c r="P255" t="s">
        <v>167</v>
      </c>
      <c r="Q255" t="s">
        <v>87</v>
      </c>
      <c r="R255" t="s">
        <v>194</v>
      </c>
      <c r="S255">
        <v>0</v>
      </c>
      <c r="T255">
        <v>0</v>
      </c>
      <c r="U255">
        <v>0</v>
      </c>
      <c r="V255">
        <v>0</v>
      </c>
      <c r="W255">
        <v>0</v>
      </c>
      <c r="X255">
        <v>3</v>
      </c>
      <c r="Y255">
        <v>0</v>
      </c>
      <c r="Z255">
        <v>0</v>
      </c>
      <c r="AA255">
        <v>0</v>
      </c>
      <c r="AB255">
        <v>0</v>
      </c>
      <c r="AC255">
        <v>0</v>
      </c>
      <c r="AD255">
        <v>3</v>
      </c>
      <c r="AE255">
        <v>0</v>
      </c>
      <c r="AF255">
        <v>0</v>
      </c>
      <c r="AG255">
        <v>0</v>
      </c>
      <c r="AH255">
        <v>0</v>
      </c>
      <c r="AI255">
        <v>0</v>
      </c>
      <c r="AJ255">
        <v>0</v>
      </c>
      <c r="AK255">
        <v>0</v>
      </c>
      <c r="AL255">
        <v>0</v>
      </c>
      <c r="AM255">
        <v>0</v>
      </c>
      <c r="AN255">
        <v>0</v>
      </c>
      <c r="AO255">
        <v>0</v>
      </c>
      <c r="AP255">
        <v>0</v>
      </c>
      <c r="AQ255">
        <v>0</v>
      </c>
      <c r="AR255">
        <v>0</v>
      </c>
      <c r="AS255">
        <v>0</v>
      </c>
      <c r="AT255">
        <v>0</v>
      </c>
      <c r="AU255" t="s">
        <v>51</v>
      </c>
      <c r="AV255" t="s">
        <v>325</v>
      </c>
      <c r="AW255" t="s">
        <v>169</v>
      </c>
      <c r="AX255" t="s">
        <v>326</v>
      </c>
      <c r="AY255">
        <v>77007</v>
      </c>
      <c r="AZ255">
        <v>48201510700</v>
      </c>
      <c r="BA255" t="s">
        <v>170</v>
      </c>
      <c r="BB255" t="s">
        <v>171</v>
      </c>
      <c r="BC255">
        <v>162048</v>
      </c>
      <c r="BD255">
        <v>2994</v>
      </c>
      <c r="BE255" t="s">
        <v>327</v>
      </c>
      <c r="BF255" t="s">
        <v>327</v>
      </c>
      <c r="BG255" t="s">
        <v>327</v>
      </c>
    </row>
    <row r="256" spans="1:59" x14ac:dyDescent="0.25">
      <c r="A256">
        <v>151886</v>
      </c>
      <c r="B256">
        <v>16856325</v>
      </c>
      <c r="C256">
        <v>2019</v>
      </c>
      <c r="D256" s="80">
        <v>43483</v>
      </c>
      <c r="E256">
        <v>8</v>
      </c>
      <c r="F256" t="s">
        <v>172</v>
      </c>
      <c r="G256" t="s">
        <v>161</v>
      </c>
      <c r="H256" t="s">
        <v>323</v>
      </c>
      <c r="I256" t="s">
        <v>177</v>
      </c>
      <c r="J256">
        <v>29.765977670000002</v>
      </c>
      <c r="K256">
        <v>-95.398113440000003</v>
      </c>
      <c r="L256" t="s">
        <v>163</v>
      </c>
      <c r="M256" t="s">
        <v>164</v>
      </c>
      <c r="N256" t="s">
        <v>189</v>
      </c>
      <c r="O256" t="s">
        <v>166</v>
      </c>
      <c r="P256" t="s">
        <v>167</v>
      </c>
      <c r="Q256" t="s">
        <v>86</v>
      </c>
      <c r="R256" t="s">
        <v>182</v>
      </c>
      <c r="S256">
        <v>0</v>
      </c>
      <c r="T256">
        <v>0</v>
      </c>
      <c r="U256">
        <v>0</v>
      </c>
      <c r="V256">
        <v>0</v>
      </c>
      <c r="W256">
        <v>0</v>
      </c>
      <c r="X256">
        <v>1</v>
      </c>
      <c r="Y256">
        <v>1</v>
      </c>
      <c r="Z256">
        <v>0</v>
      </c>
      <c r="AA256">
        <v>0</v>
      </c>
      <c r="AB256">
        <v>0</v>
      </c>
      <c r="AC256">
        <v>0</v>
      </c>
      <c r="AD256">
        <v>1</v>
      </c>
      <c r="AE256">
        <v>0</v>
      </c>
      <c r="AF256">
        <v>1</v>
      </c>
      <c r="AG256">
        <v>0</v>
      </c>
      <c r="AH256">
        <v>0</v>
      </c>
      <c r="AI256">
        <v>0</v>
      </c>
      <c r="AJ256">
        <v>0</v>
      </c>
      <c r="AK256">
        <v>0</v>
      </c>
      <c r="AL256">
        <v>0</v>
      </c>
      <c r="AM256">
        <v>0</v>
      </c>
      <c r="AN256">
        <v>0</v>
      </c>
      <c r="AO256">
        <v>0</v>
      </c>
      <c r="AP256">
        <v>0</v>
      </c>
      <c r="AQ256">
        <v>0</v>
      </c>
      <c r="AR256">
        <v>0</v>
      </c>
      <c r="AS256">
        <v>0</v>
      </c>
      <c r="AT256">
        <v>0</v>
      </c>
      <c r="AU256" t="s">
        <v>51</v>
      </c>
      <c r="AV256" t="s">
        <v>325</v>
      </c>
      <c r="AW256" t="s">
        <v>169</v>
      </c>
      <c r="AX256" t="s">
        <v>326</v>
      </c>
      <c r="AY256">
        <v>77007</v>
      </c>
      <c r="AZ256">
        <v>48201510700</v>
      </c>
      <c r="BA256" t="s">
        <v>170</v>
      </c>
      <c r="BB256" t="s">
        <v>171</v>
      </c>
      <c r="BC256">
        <v>162048</v>
      </c>
      <c r="BD256">
        <v>2994</v>
      </c>
      <c r="BE256" t="s">
        <v>327</v>
      </c>
      <c r="BF256" t="s">
        <v>327</v>
      </c>
      <c r="BG256" t="s">
        <v>327</v>
      </c>
    </row>
    <row r="257" spans="1:59" x14ac:dyDescent="0.25">
      <c r="A257">
        <v>154353</v>
      </c>
      <c r="B257">
        <v>16866807</v>
      </c>
      <c r="C257">
        <v>2019</v>
      </c>
      <c r="D257" s="80">
        <v>43488</v>
      </c>
      <c r="E257">
        <v>23</v>
      </c>
      <c r="F257" t="s">
        <v>198</v>
      </c>
      <c r="G257" t="s">
        <v>161</v>
      </c>
      <c r="H257" t="s">
        <v>375</v>
      </c>
      <c r="I257" t="s">
        <v>179</v>
      </c>
      <c r="J257">
        <v>29.7680048</v>
      </c>
      <c r="K257">
        <v>-95.398121500000002</v>
      </c>
      <c r="L257" t="s">
        <v>174</v>
      </c>
      <c r="M257" t="s">
        <v>192</v>
      </c>
      <c r="N257" t="s">
        <v>185</v>
      </c>
      <c r="O257" t="s">
        <v>370</v>
      </c>
      <c r="P257" t="s">
        <v>167</v>
      </c>
      <c r="Q257" t="s">
        <v>86</v>
      </c>
      <c r="R257" t="s">
        <v>196</v>
      </c>
      <c r="S257">
        <v>0</v>
      </c>
      <c r="T257">
        <v>0</v>
      </c>
      <c r="U257">
        <v>0</v>
      </c>
      <c r="V257">
        <v>0</v>
      </c>
      <c r="W257">
        <v>0</v>
      </c>
      <c r="X257">
        <v>1</v>
      </c>
      <c r="Y257">
        <v>1</v>
      </c>
      <c r="Z257">
        <v>0</v>
      </c>
      <c r="AA257">
        <v>0</v>
      </c>
      <c r="AB257">
        <v>0</v>
      </c>
      <c r="AC257">
        <v>0</v>
      </c>
      <c r="AD257">
        <v>1</v>
      </c>
      <c r="AE257">
        <v>0</v>
      </c>
      <c r="AF257">
        <v>1</v>
      </c>
      <c r="AG257">
        <v>0</v>
      </c>
      <c r="AH257">
        <v>0</v>
      </c>
      <c r="AI257">
        <v>0</v>
      </c>
      <c r="AJ257">
        <v>0</v>
      </c>
      <c r="AK257">
        <v>0</v>
      </c>
      <c r="AL257">
        <v>0</v>
      </c>
      <c r="AM257">
        <v>0</v>
      </c>
      <c r="AN257">
        <v>0</v>
      </c>
      <c r="AO257">
        <v>0</v>
      </c>
      <c r="AP257">
        <v>0</v>
      </c>
      <c r="AQ257">
        <v>0</v>
      </c>
      <c r="AR257">
        <v>0</v>
      </c>
      <c r="AS257">
        <v>0</v>
      </c>
      <c r="AT257">
        <v>0</v>
      </c>
      <c r="AU257" t="s">
        <v>51</v>
      </c>
      <c r="AV257" t="s">
        <v>325</v>
      </c>
      <c r="AW257" t="s">
        <v>169</v>
      </c>
      <c r="AX257" t="s">
        <v>332</v>
      </c>
      <c r="AY257">
        <v>77007</v>
      </c>
      <c r="AZ257">
        <v>48201510700</v>
      </c>
      <c r="BA257" t="s">
        <v>170</v>
      </c>
      <c r="BB257" t="s">
        <v>171</v>
      </c>
      <c r="BC257">
        <v>162048</v>
      </c>
      <c r="BD257">
        <v>2994</v>
      </c>
      <c r="BE257" t="s">
        <v>327</v>
      </c>
      <c r="BF257" t="s">
        <v>327</v>
      </c>
      <c r="BG257" t="s">
        <v>327</v>
      </c>
    </row>
    <row r="258" spans="1:59" x14ac:dyDescent="0.25">
      <c r="A258">
        <v>157083</v>
      </c>
      <c r="B258">
        <v>16879919</v>
      </c>
      <c r="C258">
        <v>2019</v>
      </c>
      <c r="D258" s="80">
        <v>43495</v>
      </c>
      <c r="E258">
        <v>20</v>
      </c>
      <c r="F258" t="s">
        <v>198</v>
      </c>
      <c r="G258" t="s">
        <v>161</v>
      </c>
      <c r="H258" t="s">
        <v>323</v>
      </c>
      <c r="I258" t="s">
        <v>173</v>
      </c>
      <c r="J258">
        <v>29.766524799999999</v>
      </c>
      <c r="K258">
        <v>-95.39815308</v>
      </c>
      <c r="L258" t="s">
        <v>174</v>
      </c>
      <c r="M258" t="s">
        <v>330</v>
      </c>
      <c r="N258" t="s">
        <v>185</v>
      </c>
      <c r="O258" t="s">
        <v>166</v>
      </c>
      <c r="P258" t="s">
        <v>167</v>
      </c>
      <c r="Q258" t="s">
        <v>87</v>
      </c>
      <c r="R258" t="s">
        <v>168</v>
      </c>
      <c r="S258">
        <v>0</v>
      </c>
      <c r="T258">
        <v>0</v>
      </c>
      <c r="U258">
        <v>0</v>
      </c>
      <c r="V258">
        <v>0</v>
      </c>
      <c r="W258">
        <v>0</v>
      </c>
      <c r="X258">
        <v>1</v>
      </c>
      <c r="Y258">
        <v>1</v>
      </c>
      <c r="Z258">
        <v>0</v>
      </c>
      <c r="AA258">
        <v>0</v>
      </c>
      <c r="AB258">
        <v>0</v>
      </c>
      <c r="AC258">
        <v>0</v>
      </c>
      <c r="AD258">
        <v>1</v>
      </c>
      <c r="AE258">
        <v>0</v>
      </c>
      <c r="AF258">
        <v>1</v>
      </c>
      <c r="AG258">
        <v>0</v>
      </c>
      <c r="AH258">
        <v>0</v>
      </c>
      <c r="AI258">
        <v>0</v>
      </c>
      <c r="AJ258">
        <v>0</v>
      </c>
      <c r="AK258">
        <v>0</v>
      </c>
      <c r="AL258">
        <v>0</v>
      </c>
      <c r="AM258">
        <v>0</v>
      </c>
      <c r="AN258">
        <v>0</v>
      </c>
      <c r="AO258">
        <v>0</v>
      </c>
      <c r="AP258">
        <v>0</v>
      </c>
      <c r="AQ258">
        <v>0</v>
      </c>
      <c r="AR258">
        <v>0</v>
      </c>
      <c r="AS258">
        <v>0</v>
      </c>
      <c r="AT258">
        <v>0</v>
      </c>
      <c r="AU258" t="s">
        <v>51</v>
      </c>
      <c r="AV258" t="s">
        <v>325</v>
      </c>
      <c r="AW258" t="s">
        <v>169</v>
      </c>
      <c r="AX258" t="s">
        <v>326</v>
      </c>
      <c r="AY258">
        <v>77007</v>
      </c>
      <c r="AZ258">
        <v>48201510700</v>
      </c>
      <c r="BA258" t="s">
        <v>170</v>
      </c>
      <c r="BB258" t="s">
        <v>171</v>
      </c>
      <c r="BC258">
        <v>162048</v>
      </c>
      <c r="BD258">
        <v>2994</v>
      </c>
      <c r="BE258" t="s">
        <v>327</v>
      </c>
      <c r="BF258" t="s">
        <v>327</v>
      </c>
      <c r="BG258" t="s">
        <v>327</v>
      </c>
    </row>
    <row r="259" spans="1:59" x14ac:dyDescent="0.25">
      <c r="A259">
        <v>164826</v>
      </c>
      <c r="B259">
        <v>16914641</v>
      </c>
      <c r="C259">
        <v>2019</v>
      </c>
      <c r="D259" s="80">
        <v>43517</v>
      </c>
      <c r="E259">
        <v>11</v>
      </c>
      <c r="F259" t="s">
        <v>160</v>
      </c>
      <c r="G259" t="s">
        <v>161</v>
      </c>
      <c r="H259" t="s">
        <v>323</v>
      </c>
      <c r="I259" t="s">
        <v>188</v>
      </c>
      <c r="J259">
        <v>29.769040360000002</v>
      </c>
      <c r="K259">
        <v>-95.398147530000003</v>
      </c>
      <c r="L259" t="s">
        <v>163</v>
      </c>
      <c r="M259" t="s">
        <v>164</v>
      </c>
      <c r="N259" t="s">
        <v>165</v>
      </c>
      <c r="O259" t="s">
        <v>166</v>
      </c>
      <c r="P259" t="s">
        <v>125</v>
      </c>
      <c r="Q259" t="s">
        <v>90</v>
      </c>
      <c r="R259" t="s">
        <v>182</v>
      </c>
      <c r="S259">
        <v>0</v>
      </c>
      <c r="T259">
        <v>0</v>
      </c>
      <c r="U259">
        <v>0</v>
      </c>
      <c r="V259">
        <v>2</v>
      </c>
      <c r="W259">
        <v>2</v>
      </c>
      <c r="X259">
        <v>0</v>
      </c>
      <c r="Y259">
        <v>1</v>
      </c>
      <c r="Z259">
        <v>0</v>
      </c>
      <c r="AA259">
        <v>0</v>
      </c>
      <c r="AB259">
        <v>0</v>
      </c>
      <c r="AC259">
        <v>2</v>
      </c>
      <c r="AD259">
        <v>0</v>
      </c>
      <c r="AE259">
        <v>2</v>
      </c>
      <c r="AF259">
        <v>1</v>
      </c>
      <c r="AG259">
        <v>0</v>
      </c>
      <c r="AH259">
        <v>0</v>
      </c>
      <c r="AI259">
        <v>0</v>
      </c>
      <c r="AJ259">
        <v>0</v>
      </c>
      <c r="AK259">
        <v>0</v>
      </c>
      <c r="AL259">
        <v>0</v>
      </c>
      <c r="AM259">
        <v>0</v>
      </c>
      <c r="AN259">
        <v>0</v>
      </c>
      <c r="AO259">
        <v>0</v>
      </c>
      <c r="AP259">
        <v>0</v>
      </c>
      <c r="AQ259">
        <v>0</v>
      </c>
      <c r="AR259">
        <v>0</v>
      </c>
      <c r="AS259">
        <v>0</v>
      </c>
      <c r="AT259">
        <v>0</v>
      </c>
      <c r="AU259" t="s">
        <v>51</v>
      </c>
      <c r="AV259" t="s">
        <v>325</v>
      </c>
      <c r="AW259" t="s">
        <v>169</v>
      </c>
      <c r="AX259" t="s">
        <v>332</v>
      </c>
      <c r="AY259">
        <v>77007</v>
      </c>
      <c r="AZ259">
        <v>48201510700</v>
      </c>
      <c r="BA259" t="s">
        <v>170</v>
      </c>
      <c r="BB259" t="s">
        <v>171</v>
      </c>
      <c r="BC259">
        <v>162048</v>
      </c>
      <c r="BD259">
        <v>2994</v>
      </c>
      <c r="BE259" t="s">
        <v>327</v>
      </c>
      <c r="BF259" t="s">
        <v>327</v>
      </c>
      <c r="BG259" t="s">
        <v>327</v>
      </c>
    </row>
    <row r="260" spans="1:59" x14ac:dyDescent="0.25">
      <c r="A260">
        <v>171889</v>
      </c>
      <c r="B260">
        <v>16945541</v>
      </c>
      <c r="C260">
        <v>2019</v>
      </c>
      <c r="D260" s="80">
        <v>43536</v>
      </c>
      <c r="E260">
        <v>7</v>
      </c>
      <c r="F260" t="s">
        <v>195</v>
      </c>
      <c r="G260" t="s">
        <v>161</v>
      </c>
      <c r="H260" t="s">
        <v>357</v>
      </c>
      <c r="I260" t="s">
        <v>162</v>
      </c>
      <c r="J260">
        <v>29.766524799999999</v>
      </c>
      <c r="K260">
        <v>-95.39815308</v>
      </c>
      <c r="L260" t="s">
        <v>163</v>
      </c>
      <c r="M260" t="s">
        <v>164</v>
      </c>
      <c r="N260" t="s">
        <v>185</v>
      </c>
      <c r="O260" t="s">
        <v>166</v>
      </c>
      <c r="P260" t="s">
        <v>167</v>
      </c>
      <c r="Q260" t="s">
        <v>87</v>
      </c>
      <c r="R260" t="s">
        <v>194</v>
      </c>
      <c r="S260">
        <v>0</v>
      </c>
      <c r="T260">
        <v>0</v>
      </c>
      <c r="U260">
        <v>0</v>
      </c>
      <c r="V260">
        <v>0</v>
      </c>
      <c r="W260">
        <v>0</v>
      </c>
      <c r="X260">
        <v>2</v>
      </c>
      <c r="Y260">
        <v>0</v>
      </c>
      <c r="Z260">
        <v>0</v>
      </c>
      <c r="AA260">
        <v>0</v>
      </c>
      <c r="AB260">
        <v>0</v>
      </c>
      <c r="AC260">
        <v>0</v>
      </c>
      <c r="AD260">
        <v>2</v>
      </c>
      <c r="AE260">
        <v>0</v>
      </c>
      <c r="AF260">
        <v>0</v>
      </c>
      <c r="AG260">
        <v>0</v>
      </c>
      <c r="AH260">
        <v>0</v>
      </c>
      <c r="AI260">
        <v>0</v>
      </c>
      <c r="AJ260">
        <v>0</v>
      </c>
      <c r="AK260">
        <v>0</v>
      </c>
      <c r="AL260">
        <v>0</v>
      </c>
      <c r="AM260">
        <v>0</v>
      </c>
      <c r="AN260">
        <v>0</v>
      </c>
      <c r="AO260">
        <v>0</v>
      </c>
      <c r="AP260">
        <v>0</v>
      </c>
      <c r="AQ260">
        <v>0</v>
      </c>
      <c r="AR260">
        <v>0</v>
      </c>
      <c r="AS260">
        <v>0</v>
      </c>
      <c r="AT260">
        <v>0</v>
      </c>
      <c r="AU260" t="s">
        <v>51</v>
      </c>
      <c r="AV260" t="s">
        <v>325</v>
      </c>
      <c r="AW260" t="s">
        <v>169</v>
      </c>
      <c r="AX260" t="s">
        <v>326</v>
      </c>
      <c r="AY260">
        <v>77007</v>
      </c>
      <c r="AZ260">
        <v>48201510700</v>
      </c>
      <c r="BA260" t="s">
        <v>170</v>
      </c>
      <c r="BB260" t="s">
        <v>171</v>
      </c>
      <c r="BC260">
        <v>162048</v>
      </c>
      <c r="BD260">
        <v>2994</v>
      </c>
      <c r="BE260" t="s">
        <v>327</v>
      </c>
      <c r="BF260" t="s">
        <v>327</v>
      </c>
      <c r="BG260" t="s">
        <v>327</v>
      </c>
    </row>
    <row r="261" spans="1:59" x14ac:dyDescent="0.25">
      <c r="A261">
        <v>173821</v>
      </c>
      <c r="B261">
        <v>16954850</v>
      </c>
      <c r="C261">
        <v>2019</v>
      </c>
      <c r="D261" s="80">
        <v>43539</v>
      </c>
      <c r="E261">
        <v>15</v>
      </c>
      <c r="F261" t="s">
        <v>172</v>
      </c>
      <c r="G261" t="s">
        <v>161</v>
      </c>
      <c r="H261" t="s">
        <v>323</v>
      </c>
      <c r="I261" t="s">
        <v>344</v>
      </c>
      <c r="J261">
        <v>29.76611462</v>
      </c>
      <c r="K261">
        <v>-95.398121739999993</v>
      </c>
      <c r="L261" t="s">
        <v>174</v>
      </c>
      <c r="M261" t="s">
        <v>164</v>
      </c>
      <c r="N261" t="s">
        <v>189</v>
      </c>
      <c r="O261" t="s">
        <v>166</v>
      </c>
      <c r="P261" t="s">
        <v>167</v>
      </c>
      <c r="Q261" t="s">
        <v>86</v>
      </c>
      <c r="R261" t="s">
        <v>197</v>
      </c>
      <c r="S261">
        <v>0</v>
      </c>
      <c r="T261">
        <v>0</v>
      </c>
      <c r="U261">
        <v>0</v>
      </c>
      <c r="V261">
        <v>0</v>
      </c>
      <c r="W261">
        <v>0</v>
      </c>
      <c r="X261">
        <v>1</v>
      </c>
      <c r="Y261">
        <v>1</v>
      </c>
      <c r="Z261">
        <v>0</v>
      </c>
      <c r="AA261">
        <v>0</v>
      </c>
      <c r="AB261">
        <v>0</v>
      </c>
      <c r="AC261">
        <v>0</v>
      </c>
      <c r="AD261">
        <v>1</v>
      </c>
      <c r="AE261">
        <v>0</v>
      </c>
      <c r="AF261">
        <v>1</v>
      </c>
      <c r="AG261">
        <v>0</v>
      </c>
      <c r="AH261">
        <v>0</v>
      </c>
      <c r="AI261">
        <v>0</v>
      </c>
      <c r="AJ261">
        <v>0</v>
      </c>
      <c r="AK261">
        <v>0</v>
      </c>
      <c r="AL261">
        <v>0</v>
      </c>
      <c r="AM261">
        <v>0</v>
      </c>
      <c r="AN261">
        <v>0</v>
      </c>
      <c r="AO261">
        <v>0</v>
      </c>
      <c r="AP261">
        <v>0</v>
      </c>
      <c r="AQ261">
        <v>0</v>
      </c>
      <c r="AR261">
        <v>0</v>
      </c>
      <c r="AS261">
        <v>0</v>
      </c>
      <c r="AT261">
        <v>0</v>
      </c>
      <c r="AU261" t="s">
        <v>51</v>
      </c>
      <c r="AV261" t="s">
        <v>325</v>
      </c>
      <c r="AW261" t="s">
        <v>169</v>
      </c>
      <c r="AX261" t="s">
        <v>326</v>
      </c>
      <c r="AY261">
        <v>77007</v>
      </c>
      <c r="AZ261">
        <v>48201510700</v>
      </c>
      <c r="BA261" t="s">
        <v>170</v>
      </c>
      <c r="BB261" t="s">
        <v>171</v>
      </c>
      <c r="BC261">
        <v>162048</v>
      </c>
      <c r="BD261">
        <v>2994</v>
      </c>
      <c r="BE261" t="s">
        <v>327</v>
      </c>
      <c r="BF261" t="s">
        <v>327</v>
      </c>
      <c r="BG261" t="s">
        <v>327</v>
      </c>
    </row>
    <row r="262" spans="1:59" x14ac:dyDescent="0.25">
      <c r="A262">
        <v>177679</v>
      </c>
      <c r="B262">
        <v>16971912</v>
      </c>
      <c r="C262">
        <v>2019</v>
      </c>
      <c r="D262" s="80">
        <v>43550</v>
      </c>
      <c r="E262">
        <v>18</v>
      </c>
      <c r="F262" t="s">
        <v>195</v>
      </c>
      <c r="G262" t="s">
        <v>161</v>
      </c>
      <c r="H262" t="s">
        <v>323</v>
      </c>
      <c r="I262" t="s">
        <v>173</v>
      </c>
      <c r="J262">
        <v>29.76611462</v>
      </c>
      <c r="K262">
        <v>-95.398121739999993</v>
      </c>
      <c r="L262" t="s">
        <v>174</v>
      </c>
      <c r="M262" t="s">
        <v>164</v>
      </c>
      <c r="N262" t="s">
        <v>189</v>
      </c>
      <c r="O262" t="s">
        <v>166</v>
      </c>
      <c r="P262" t="s">
        <v>125</v>
      </c>
      <c r="Q262" t="s">
        <v>90</v>
      </c>
      <c r="R262" t="s">
        <v>182</v>
      </c>
      <c r="S262">
        <v>0</v>
      </c>
      <c r="T262">
        <v>0</v>
      </c>
      <c r="U262">
        <v>0</v>
      </c>
      <c r="V262">
        <v>1</v>
      </c>
      <c r="W262">
        <v>1</v>
      </c>
      <c r="X262">
        <v>0</v>
      </c>
      <c r="Y262">
        <v>1</v>
      </c>
      <c r="Z262">
        <v>0</v>
      </c>
      <c r="AA262">
        <v>0</v>
      </c>
      <c r="AB262">
        <v>0</v>
      </c>
      <c r="AC262">
        <v>1</v>
      </c>
      <c r="AD262">
        <v>0</v>
      </c>
      <c r="AE262">
        <v>1</v>
      </c>
      <c r="AF262">
        <v>1</v>
      </c>
      <c r="AG262">
        <v>0</v>
      </c>
      <c r="AH262">
        <v>0</v>
      </c>
      <c r="AI262">
        <v>0</v>
      </c>
      <c r="AJ262">
        <v>0</v>
      </c>
      <c r="AK262">
        <v>0</v>
      </c>
      <c r="AL262">
        <v>0</v>
      </c>
      <c r="AM262">
        <v>0</v>
      </c>
      <c r="AN262">
        <v>0</v>
      </c>
      <c r="AO262">
        <v>0</v>
      </c>
      <c r="AP262">
        <v>0</v>
      </c>
      <c r="AQ262">
        <v>0</v>
      </c>
      <c r="AR262">
        <v>0</v>
      </c>
      <c r="AS262">
        <v>0</v>
      </c>
      <c r="AT262">
        <v>0</v>
      </c>
      <c r="AU262" t="s">
        <v>51</v>
      </c>
      <c r="AV262" t="s">
        <v>325</v>
      </c>
      <c r="AW262" t="s">
        <v>169</v>
      </c>
      <c r="AX262" t="s">
        <v>326</v>
      </c>
      <c r="AY262">
        <v>77007</v>
      </c>
      <c r="AZ262">
        <v>48201510700</v>
      </c>
      <c r="BA262" t="s">
        <v>170</v>
      </c>
      <c r="BB262" t="s">
        <v>171</v>
      </c>
      <c r="BC262">
        <v>162048</v>
      </c>
      <c r="BD262">
        <v>2994</v>
      </c>
      <c r="BE262" t="s">
        <v>327</v>
      </c>
      <c r="BF262" t="s">
        <v>327</v>
      </c>
      <c r="BG262" t="s">
        <v>327</v>
      </c>
    </row>
    <row r="263" spans="1:59" x14ac:dyDescent="0.25">
      <c r="A263">
        <v>193365</v>
      </c>
      <c r="B263">
        <v>17048847</v>
      </c>
      <c r="C263">
        <v>2019</v>
      </c>
      <c r="D263" s="80">
        <v>43586</v>
      </c>
      <c r="E263">
        <v>14</v>
      </c>
      <c r="F263" t="s">
        <v>198</v>
      </c>
      <c r="G263" t="s">
        <v>161</v>
      </c>
      <c r="H263" t="s">
        <v>323</v>
      </c>
      <c r="I263" t="s">
        <v>173</v>
      </c>
      <c r="J263">
        <v>29.76679893</v>
      </c>
      <c r="K263">
        <v>-95.39815308</v>
      </c>
      <c r="L263" t="s">
        <v>163</v>
      </c>
      <c r="M263" t="s">
        <v>164</v>
      </c>
      <c r="N263" t="s">
        <v>189</v>
      </c>
      <c r="O263" t="s">
        <v>166</v>
      </c>
      <c r="P263" t="s">
        <v>167</v>
      </c>
      <c r="Q263" t="s">
        <v>89</v>
      </c>
      <c r="R263" t="s">
        <v>335</v>
      </c>
      <c r="S263">
        <v>0</v>
      </c>
      <c r="T263">
        <v>0</v>
      </c>
      <c r="U263">
        <v>0</v>
      </c>
      <c r="V263">
        <v>0</v>
      </c>
      <c r="W263">
        <v>0</v>
      </c>
      <c r="X263">
        <v>3</v>
      </c>
      <c r="Y263">
        <v>0</v>
      </c>
      <c r="Z263">
        <v>0</v>
      </c>
      <c r="AA263">
        <v>0</v>
      </c>
      <c r="AB263">
        <v>0</v>
      </c>
      <c r="AC263">
        <v>0</v>
      </c>
      <c r="AD263">
        <v>3</v>
      </c>
      <c r="AE263">
        <v>0</v>
      </c>
      <c r="AF263">
        <v>0</v>
      </c>
      <c r="AG263">
        <v>0</v>
      </c>
      <c r="AH263">
        <v>0</v>
      </c>
      <c r="AI263">
        <v>0</v>
      </c>
      <c r="AJ263">
        <v>0</v>
      </c>
      <c r="AK263">
        <v>0</v>
      </c>
      <c r="AL263">
        <v>0</v>
      </c>
      <c r="AM263">
        <v>0</v>
      </c>
      <c r="AN263">
        <v>0</v>
      </c>
      <c r="AO263">
        <v>0</v>
      </c>
      <c r="AP263">
        <v>0</v>
      </c>
      <c r="AQ263">
        <v>0</v>
      </c>
      <c r="AR263">
        <v>0</v>
      </c>
      <c r="AS263">
        <v>0</v>
      </c>
      <c r="AT263">
        <v>0</v>
      </c>
      <c r="AU263" t="s">
        <v>51</v>
      </c>
      <c r="AV263" t="s">
        <v>325</v>
      </c>
      <c r="AW263" t="s">
        <v>169</v>
      </c>
      <c r="AX263" t="s">
        <v>326</v>
      </c>
      <c r="AY263">
        <v>77007</v>
      </c>
      <c r="AZ263">
        <v>48201510700</v>
      </c>
      <c r="BA263" t="s">
        <v>170</v>
      </c>
      <c r="BB263" t="s">
        <v>171</v>
      </c>
      <c r="BC263">
        <v>162048</v>
      </c>
      <c r="BD263">
        <v>2994</v>
      </c>
      <c r="BE263" t="s">
        <v>327</v>
      </c>
      <c r="BF263" t="s">
        <v>327</v>
      </c>
      <c r="BG263" t="s">
        <v>327</v>
      </c>
    </row>
    <row r="264" spans="1:59" x14ac:dyDescent="0.25">
      <c r="A264">
        <v>193366</v>
      </c>
      <c r="B264">
        <v>17048848</v>
      </c>
      <c r="C264">
        <v>2019</v>
      </c>
      <c r="D264" s="80">
        <v>43586</v>
      </c>
      <c r="E264">
        <v>15</v>
      </c>
      <c r="F264" t="s">
        <v>198</v>
      </c>
      <c r="G264" t="s">
        <v>161</v>
      </c>
      <c r="H264" t="s">
        <v>357</v>
      </c>
      <c r="I264" t="s">
        <v>162</v>
      </c>
      <c r="J264">
        <v>29.766524799999999</v>
      </c>
      <c r="K264">
        <v>-95.39815308</v>
      </c>
      <c r="L264" t="s">
        <v>163</v>
      </c>
      <c r="M264" t="s">
        <v>164</v>
      </c>
      <c r="N264" t="s">
        <v>185</v>
      </c>
      <c r="O264" t="s">
        <v>166</v>
      </c>
      <c r="P264" t="s">
        <v>167</v>
      </c>
      <c r="Q264" t="s">
        <v>87</v>
      </c>
      <c r="R264" t="s">
        <v>186</v>
      </c>
      <c r="S264">
        <v>0</v>
      </c>
      <c r="T264">
        <v>0</v>
      </c>
      <c r="U264">
        <v>0</v>
      </c>
      <c r="V264">
        <v>0</v>
      </c>
      <c r="W264">
        <v>0</v>
      </c>
      <c r="X264">
        <v>2</v>
      </c>
      <c r="Y264">
        <v>0</v>
      </c>
      <c r="Z264">
        <v>0</v>
      </c>
      <c r="AA264">
        <v>0</v>
      </c>
      <c r="AB264">
        <v>0</v>
      </c>
      <c r="AC264">
        <v>0</v>
      </c>
      <c r="AD264">
        <v>2</v>
      </c>
      <c r="AE264">
        <v>0</v>
      </c>
      <c r="AF264">
        <v>0</v>
      </c>
      <c r="AG264">
        <v>0</v>
      </c>
      <c r="AH264">
        <v>0</v>
      </c>
      <c r="AI264">
        <v>0</v>
      </c>
      <c r="AJ264">
        <v>0</v>
      </c>
      <c r="AK264">
        <v>0</v>
      </c>
      <c r="AL264">
        <v>0</v>
      </c>
      <c r="AM264">
        <v>0</v>
      </c>
      <c r="AN264">
        <v>0</v>
      </c>
      <c r="AO264">
        <v>0</v>
      </c>
      <c r="AP264">
        <v>0</v>
      </c>
      <c r="AQ264">
        <v>0</v>
      </c>
      <c r="AR264">
        <v>0</v>
      </c>
      <c r="AS264">
        <v>0</v>
      </c>
      <c r="AT264">
        <v>0</v>
      </c>
      <c r="AU264" t="s">
        <v>51</v>
      </c>
      <c r="AV264" t="s">
        <v>325</v>
      </c>
      <c r="AW264" t="s">
        <v>169</v>
      </c>
      <c r="AX264" t="s">
        <v>326</v>
      </c>
      <c r="AY264">
        <v>77007</v>
      </c>
      <c r="AZ264">
        <v>48201510700</v>
      </c>
      <c r="BA264" t="s">
        <v>170</v>
      </c>
      <c r="BB264" t="s">
        <v>171</v>
      </c>
      <c r="BC264">
        <v>162048</v>
      </c>
      <c r="BD264">
        <v>2994</v>
      </c>
      <c r="BE264" t="s">
        <v>327</v>
      </c>
      <c r="BF264" t="s">
        <v>327</v>
      </c>
      <c r="BG264" t="s">
        <v>327</v>
      </c>
    </row>
    <row r="265" spans="1:59" x14ac:dyDescent="0.25">
      <c r="A265">
        <v>199294</v>
      </c>
      <c r="B265">
        <v>17076219</v>
      </c>
      <c r="C265">
        <v>2019</v>
      </c>
      <c r="D265" s="80">
        <v>43603</v>
      </c>
      <c r="E265">
        <v>10</v>
      </c>
      <c r="F265" t="s">
        <v>178</v>
      </c>
      <c r="G265" t="s">
        <v>161</v>
      </c>
      <c r="H265" t="s">
        <v>323</v>
      </c>
      <c r="I265" t="s">
        <v>179</v>
      </c>
      <c r="J265">
        <v>29.766524799999999</v>
      </c>
      <c r="K265">
        <v>-95.39815308</v>
      </c>
      <c r="L265" t="s">
        <v>174</v>
      </c>
      <c r="M265" t="s">
        <v>164</v>
      </c>
      <c r="N265" t="s">
        <v>185</v>
      </c>
      <c r="O265" t="s">
        <v>166</v>
      </c>
      <c r="P265" t="s">
        <v>167</v>
      </c>
      <c r="Q265" t="s">
        <v>86</v>
      </c>
      <c r="R265" t="s">
        <v>190</v>
      </c>
      <c r="S265">
        <v>0</v>
      </c>
      <c r="T265">
        <v>0</v>
      </c>
      <c r="U265">
        <v>0</v>
      </c>
      <c r="V265">
        <v>0</v>
      </c>
      <c r="W265">
        <v>0</v>
      </c>
      <c r="X265">
        <v>2</v>
      </c>
      <c r="Y265">
        <v>0</v>
      </c>
      <c r="Z265">
        <v>0</v>
      </c>
      <c r="AA265">
        <v>0</v>
      </c>
      <c r="AB265">
        <v>0</v>
      </c>
      <c r="AC265">
        <v>0</v>
      </c>
      <c r="AD265">
        <v>2</v>
      </c>
      <c r="AE265">
        <v>0</v>
      </c>
      <c r="AF265">
        <v>0</v>
      </c>
      <c r="AG265">
        <v>0</v>
      </c>
      <c r="AH265">
        <v>0</v>
      </c>
      <c r="AI265">
        <v>0</v>
      </c>
      <c r="AJ265">
        <v>0</v>
      </c>
      <c r="AK265">
        <v>0</v>
      </c>
      <c r="AL265">
        <v>0</v>
      </c>
      <c r="AM265">
        <v>0</v>
      </c>
      <c r="AN265">
        <v>0</v>
      </c>
      <c r="AO265">
        <v>0</v>
      </c>
      <c r="AP265">
        <v>0</v>
      </c>
      <c r="AQ265">
        <v>0</v>
      </c>
      <c r="AR265">
        <v>0</v>
      </c>
      <c r="AS265">
        <v>0</v>
      </c>
      <c r="AT265">
        <v>0</v>
      </c>
      <c r="AU265" t="s">
        <v>51</v>
      </c>
      <c r="AV265" t="s">
        <v>325</v>
      </c>
      <c r="AW265" t="s">
        <v>169</v>
      </c>
      <c r="AX265" t="s">
        <v>326</v>
      </c>
      <c r="AY265">
        <v>77007</v>
      </c>
      <c r="AZ265">
        <v>48201510700</v>
      </c>
      <c r="BA265" t="s">
        <v>170</v>
      </c>
      <c r="BB265" t="s">
        <v>171</v>
      </c>
      <c r="BC265">
        <v>162048</v>
      </c>
      <c r="BD265">
        <v>2994</v>
      </c>
      <c r="BE265" t="s">
        <v>327</v>
      </c>
      <c r="BF265" t="s">
        <v>327</v>
      </c>
      <c r="BG265" t="s">
        <v>327</v>
      </c>
    </row>
    <row r="266" spans="1:59" x14ac:dyDescent="0.25">
      <c r="A266">
        <v>209906</v>
      </c>
      <c r="B266">
        <v>17128492</v>
      </c>
      <c r="C266">
        <v>2019</v>
      </c>
      <c r="D266" s="80">
        <v>43617</v>
      </c>
      <c r="E266">
        <v>13</v>
      </c>
      <c r="F266" t="s">
        <v>178</v>
      </c>
      <c r="G266" t="s">
        <v>161</v>
      </c>
      <c r="H266" t="s">
        <v>357</v>
      </c>
      <c r="I266" t="s">
        <v>162</v>
      </c>
      <c r="J266">
        <v>29.766524799999999</v>
      </c>
      <c r="K266">
        <v>-95.39815308</v>
      </c>
      <c r="L266" t="s">
        <v>174</v>
      </c>
      <c r="M266" t="s">
        <v>164</v>
      </c>
      <c r="N266" t="s">
        <v>185</v>
      </c>
      <c r="O266" t="s">
        <v>166</v>
      </c>
      <c r="P266" t="s">
        <v>167</v>
      </c>
      <c r="Q266" t="s">
        <v>87</v>
      </c>
      <c r="R266" t="s">
        <v>186</v>
      </c>
      <c r="S266">
        <v>0</v>
      </c>
      <c r="T266">
        <v>0</v>
      </c>
      <c r="U266">
        <v>0</v>
      </c>
      <c r="V266">
        <v>0</v>
      </c>
      <c r="W266">
        <v>0</v>
      </c>
      <c r="X266">
        <v>3</v>
      </c>
      <c r="Y266">
        <v>0</v>
      </c>
      <c r="Z266">
        <v>0</v>
      </c>
      <c r="AA266">
        <v>0</v>
      </c>
      <c r="AB266">
        <v>0</v>
      </c>
      <c r="AC266">
        <v>0</v>
      </c>
      <c r="AD266">
        <v>3</v>
      </c>
      <c r="AE266">
        <v>0</v>
      </c>
      <c r="AF266">
        <v>0</v>
      </c>
      <c r="AG266">
        <v>0</v>
      </c>
      <c r="AH266">
        <v>0</v>
      </c>
      <c r="AI266">
        <v>0</v>
      </c>
      <c r="AJ266">
        <v>0</v>
      </c>
      <c r="AK266">
        <v>0</v>
      </c>
      <c r="AL266">
        <v>0</v>
      </c>
      <c r="AM266">
        <v>0</v>
      </c>
      <c r="AN266">
        <v>0</v>
      </c>
      <c r="AO266">
        <v>0</v>
      </c>
      <c r="AP266">
        <v>0</v>
      </c>
      <c r="AQ266">
        <v>0</v>
      </c>
      <c r="AR266">
        <v>0</v>
      </c>
      <c r="AS266">
        <v>0</v>
      </c>
      <c r="AT266">
        <v>0</v>
      </c>
      <c r="AU266" t="s">
        <v>51</v>
      </c>
      <c r="AV266" t="s">
        <v>325</v>
      </c>
      <c r="AW266" t="s">
        <v>169</v>
      </c>
      <c r="AX266" t="s">
        <v>326</v>
      </c>
      <c r="AY266">
        <v>77007</v>
      </c>
      <c r="AZ266">
        <v>48201510700</v>
      </c>
      <c r="BA266" t="s">
        <v>170</v>
      </c>
      <c r="BB266" t="s">
        <v>171</v>
      </c>
      <c r="BC266">
        <v>162048</v>
      </c>
      <c r="BD266">
        <v>2994</v>
      </c>
      <c r="BE266" t="s">
        <v>327</v>
      </c>
      <c r="BF266" t="s">
        <v>327</v>
      </c>
      <c r="BG266" t="s">
        <v>327</v>
      </c>
    </row>
    <row r="267" spans="1:59" x14ac:dyDescent="0.25">
      <c r="A267">
        <v>220342</v>
      </c>
      <c r="B267">
        <v>17173647</v>
      </c>
      <c r="C267">
        <v>2019</v>
      </c>
      <c r="D267" s="80">
        <v>43656</v>
      </c>
      <c r="E267">
        <v>12</v>
      </c>
      <c r="F267" t="s">
        <v>198</v>
      </c>
      <c r="G267" t="s">
        <v>161</v>
      </c>
      <c r="H267" t="s">
        <v>323</v>
      </c>
      <c r="I267" t="s">
        <v>162</v>
      </c>
      <c r="J267">
        <v>29.766497449999999</v>
      </c>
      <c r="K267">
        <v>-95.398150979999997</v>
      </c>
      <c r="L267" t="s">
        <v>174</v>
      </c>
      <c r="M267" t="s">
        <v>164</v>
      </c>
      <c r="N267" t="s">
        <v>199</v>
      </c>
      <c r="O267" t="s">
        <v>166</v>
      </c>
      <c r="P267" t="s">
        <v>167</v>
      </c>
      <c r="Q267" t="s">
        <v>87</v>
      </c>
      <c r="R267" t="s">
        <v>186</v>
      </c>
      <c r="S267">
        <v>0</v>
      </c>
      <c r="T267">
        <v>0</v>
      </c>
      <c r="U267">
        <v>0</v>
      </c>
      <c r="V267">
        <v>0</v>
      </c>
      <c r="W267">
        <v>0</v>
      </c>
      <c r="X267">
        <v>2</v>
      </c>
      <c r="Y267">
        <v>0</v>
      </c>
      <c r="Z267">
        <v>0</v>
      </c>
      <c r="AA267">
        <v>0</v>
      </c>
      <c r="AB267">
        <v>0</v>
      </c>
      <c r="AC267">
        <v>0</v>
      </c>
      <c r="AD267">
        <v>2</v>
      </c>
      <c r="AE267">
        <v>0</v>
      </c>
      <c r="AF267">
        <v>0</v>
      </c>
      <c r="AG267">
        <v>0</v>
      </c>
      <c r="AH267">
        <v>0</v>
      </c>
      <c r="AI267">
        <v>0</v>
      </c>
      <c r="AJ267">
        <v>0</v>
      </c>
      <c r="AK267">
        <v>0</v>
      </c>
      <c r="AL267">
        <v>0</v>
      </c>
      <c r="AM267">
        <v>0</v>
      </c>
      <c r="AN267">
        <v>0</v>
      </c>
      <c r="AO267">
        <v>0</v>
      </c>
      <c r="AP267">
        <v>0</v>
      </c>
      <c r="AQ267">
        <v>0</v>
      </c>
      <c r="AR267">
        <v>0</v>
      </c>
      <c r="AS267">
        <v>0</v>
      </c>
      <c r="AT267">
        <v>0</v>
      </c>
      <c r="AU267" t="s">
        <v>51</v>
      </c>
      <c r="AV267" t="s">
        <v>325</v>
      </c>
      <c r="AW267" t="s">
        <v>169</v>
      </c>
      <c r="AX267" t="s">
        <v>326</v>
      </c>
      <c r="AY267">
        <v>77007</v>
      </c>
      <c r="AZ267">
        <v>48201510700</v>
      </c>
      <c r="BA267" t="s">
        <v>170</v>
      </c>
      <c r="BB267" t="s">
        <v>171</v>
      </c>
      <c r="BC267">
        <v>162048</v>
      </c>
      <c r="BD267">
        <v>2994</v>
      </c>
      <c r="BE267" t="s">
        <v>327</v>
      </c>
      <c r="BF267" t="s">
        <v>327</v>
      </c>
      <c r="BG267" t="s">
        <v>327</v>
      </c>
    </row>
    <row r="268" spans="1:59" x14ac:dyDescent="0.25">
      <c r="A268">
        <v>226817</v>
      </c>
      <c r="B268">
        <v>17203147</v>
      </c>
      <c r="C268">
        <v>2019</v>
      </c>
      <c r="D268" s="80">
        <v>43674</v>
      </c>
      <c r="E268">
        <v>11</v>
      </c>
      <c r="F268" t="s">
        <v>191</v>
      </c>
      <c r="G268" t="s">
        <v>161</v>
      </c>
      <c r="H268" t="s">
        <v>323</v>
      </c>
      <c r="I268" t="s">
        <v>179</v>
      </c>
      <c r="J268">
        <v>29.766524799999999</v>
      </c>
      <c r="K268">
        <v>-95.39815308</v>
      </c>
      <c r="L268" t="s">
        <v>163</v>
      </c>
      <c r="M268" t="s">
        <v>164</v>
      </c>
      <c r="N268" t="s">
        <v>189</v>
      </c>
      <c r="O268" t="s">
        <v>166</v>
      </c>
      <c r="P268" t="s">
        <v>175</v>
      </c>
      <c r="Q268" t="s">
        <v>87</v>
      </c>
      <c r="R268" t="s">
        <v>190</v>
      </c>
      <c r="S268">
        <v>0</v>
      </c>
      <c r="T268">
        <v>0</v>
      </c>
      <c r="U268">
        <v>1</v>
      </c>
      <c r="V268">
        <v>0</v>
      </c>
      <c r="W268">
        <v>1</v>
      </c>
      <c r="X268">
        <v>0</v>
      </c>
      <c r="Y268">
        <v>1</v>
      </c>
      <c r="Z268">
        <v>0</v>
      </c>
      <c r="AA268">
        <v>0</v>
      </c>
      <c r="AB268">
        <v>1</v>
      </c>
      <c r="AC268">
        <v>0</v>
      </c>
      <c r="AD268">
        <v>0</v>
      </c>
      <c r="AE268">
        <v>1</v>
      </c>
      <c r="AF268">
        <v>1</v>
      </c>
      <c r="AG268">
        <v>0</v>
      </c>
      <c r="AH268">
        <v>0</v>
      </c>
      <c r="AI268">
        <v>0</v>
      </c>
      <c r="AJ268">
        <v>0</v>
      </c>
      <c r="AK268">
        <v>0</v>
      </c>
      <c r="AL268">
        <v>0</v>
      </c>
      <c r="AM268">
        <v>0</v>
      </c>
      <c r="AN268">
        <v>0</v>
      </c>
      <c r="AO268">
        <v>0</v>
      </c>
      <c r="AP268">
        <v>0</v>
      </c>
      <c r="AQ268">
        <v>0</v>
      </c>
      <c r="AR268">
        <v>0</v>
      </c>
      <c r="AS268">
        <v>0</v>
      </c>
      <c r="AT268">
        <v>0</v>
      </c>
      <c r="AU268" t="s">
        <v>51</v>
      </c>
      <c r="AV268" t="s">
        <v>325</v>
      </c>
      <c r="AW268" t="s">
        <v>169</v>
      </c>
      <c r="AX268" t="s">
        <v>326</v>
      </c>
      <c r="AY268">
        <v>77007</v>
      </c>
      <c r="AZ268">
        <v>48201510700</v>
      </c>
      <c r="BA268" t="s">
        <v>170</v>
      </c>
      <c r="BB268" t="s">
        <v>171</v>
      </c>
      <c r="BC268">
        <v>162048</v>
      </c>
      <c r="BD268">
        <v>2994</v>
      </c>
      <c r="BE268" t="s">
        <v>327</v>
      </c>
      <c r="BF268" t="s">
        <v>327</v>
      </c>
      <c r="BG268" t="s">
        <v>327</v>
      </c>
    </row>
    <row r="269" spans="1:59" x14ac:dyDescent="0.25">
      <c r="A269">
        <v>231791</v>
      </c>
      <c r="B269">
        <v>17224816</v>
      </c>
      <c r="C269">
        <v>2019</v>
      </c>
      <c r="D269" s="80">
        <v>43687</v>
      </c>
      <c r="E269">
        <v>10</v>
      </c>
      <c r="F269" t="s">
        <v>178</v>
      </c>
      <c r="G269" t="s">
        <v>161</v>
      </c>
      <c r="H269" t="s">
        <v>323</v>
      </c>
      <c r="I269" t="s">
        <v>179</v>
      </c>
      <c r="J269">
        <v>29.766388039999999</v>
      </c>
      <c r="K269">
        <v>-95.398142559999997</v>
      </c>
      <c r="L269" t="s">
        <v>174</v>
      </c>
      <c r="M269" t="s">
        <v>164</v>
      </c>
      <c r="N269" t="s">
        <v>189</v>
      </c>
      <c r="O269" t="s">
        <v>166</v>
      </c>
      <c r="P269" t="s">
        <v>167</v>
      </c>
      <c r="Q269" t="s">
        <v>86</v>
      </c>
      <c r="R269" t="s">
        <v>197</v>
      </c>
      <c r="S269">
        <v>0</v>
      </c>
      <c r="T269">
        <v>0</v>
      </c>
      <c r="U269">
        <v>0</v>
      </c>
      <c r="V269">
        <v>0</v>
      </c>
      <c r="W269">
        <v>0</v>
      </c>
      <c r="X269">
        <v>1</v>
      </c>
      <c r="Y269">
        <v>1</v>
      </c>
      <c r="Z269">
        <v>0</v>
      </c>
      <c r="AA269">
        <v>0</v>
      </c>
      <c r="AB269">
        <v>0</v>
      </c>
      <c r="AC269">
        <v>0</v>
      </c>
      <c r="AD269">
        <v>1</v>
      </c>
      <c r="AE269">
        <v>0</v>
      </c>
      <c r="AF269">
        <v>1</v>
      </c>
      <c r="AG269">
        <v>0</v>
      </c>
      <c r="AH269">
        <v>0</v>
      </c>
      <c r="AI269">
        <v>0</v>
      </c>
      <c r="AJ269">
        <v>0</v>
      </c>
      <c r="AK269">
        <v>0</v>
      </c>
      <c r="AL269">
        <v>0</v>
      </c>
      <c r="AM269">
        <v>0</v>
      </c>
      <c r="AN269">
        <v>0</v>
      </c>
      <c r="AO269">
        <v>0</v>
      </c>
      <c r="AP269">
        <v>0</v>
      </c>
      <c r="AQ269">
        <v>0</v>
      </c>
      <c r="AR269">
        <v>0</v>
      </c>
      <c r="AS269">
        <v>0</v>
      </c>
      <c r="AT269">
        <v>0</v>
      </c>
      <c r="AU269" t="s">
        <v>51</v>
      </c>
      <c r="AV269" t="s">
        <v>325</v>
      </c>
      <c r="AW269" t="s">
        <v>169</v>
      </c>
      <c r="AX269" t="s">
        <v>326</v>
      </c>
      <c r="AY269">
        <v>77007</v>
      </c>
      <c r="AZ269">
        <v>48201510700</v>
      </c>
      <c r="BA269" t="s">
        <v>170</v>
      </c>
      <c r="BB269" t="s">
        <v>171</v>
      </c>
      <c r="BC269">
        <v>162048</v>
      </c>
      <c r="BD269">
        <v>2994</v>
      </c>
      <c r="BE269" t="s">
        <v>327</v>
      </c>
      <c r="BF269" t="s">
        <v>327</v>
      </c>
      <c r="BG269" t="s">
        <v>327</v>
      </c>
    </row>
    <row r="270" spans="1:59" x14ac:dyDescent="0.25">
      <c r="A270">
        <v>234277</v>
      </c>
      <c r="B270">
        <v>17235891</v>
      </c>
      <c r="C270">
        <v>2019</v>
      </c>
      <c r="D270" s="80">
        <v>43688</v>
      </c>
      <c r="E270">
        <v>2</v>
      </c>
      <c r="F270" t="s">
        <v>191</v>
      </c>
      <c r="G270" t="s">
        <v>161</v>
      </c>
      <c r="H270" t="s">
        <v>323</v>
      </c>
      <c r="I270" t="s">
        <v>173</v>
      </c>
      <c r="J270">
        <v>29.767194239999998</v>
      </c>
      <c r="K270">
        <v>-95.39815308</v>
      </c>
      <c r="L270" t="s">
        <v>174</v>
      </c>
      <c r="M270" t="s">
        <v>192</v>
      </c>
      <c r="N270" t="s">
        <v>189</v>
      </c>
      <c r="O270" t="s">
        <v>166</v>
      </c>
      <c r="P270" t="s">
        <v>167</v>
      </c>
      <c r="Q270" t="s">
        <v>86</v>
      </c>
      <c r="R270" t="s">
        <v>190</v>
      </c>
      <c r="S270">
        <v>0</v>
      </c>
      <c r="T270">
        <v>0</v>
      </c>
      <c r="U270">
        <v>0</v>
      </c>
      <c r="V270">
        <v>0</v>
      </c>
      <c r="W270">
        <v>0</v>
      </c>
      <c r="X270">
        <v>2</v>
      </c>
      <c r="Y270">
        <v>0</v>
      </c>
      <c r="Z270">
        <v>0</v>
      </c>
      <c r="AA270">
        <v>0</v>
      </c>
      <c r="AB270">
        <v>0</v>
      </c>
      <c r="AC270">
        <v>0</v>
      </c>
      <c r="AD270">
        <v>2</v>
      </c>
      <c r="AE270">
        <v>0</v>
      </c>
      <c r="AF270">
        <v>0</v>
      </c>
      <c r="AG270">
        <v>0</v>
      </c>
      <c r="AH270">
        <v>0</v>
      </c>
      <c r="AI270">
        <v>0</v>
      </c>
      <c r="AJ270">
        <v>0</v>
      </c>
      <c r="AK270">
        <v>0</v>
      </c>
      <c r="AL270">
        <v>0</v>
      </c>
      <c r="AM270">
        <v>0</v>
      </c>
      <c r="AN270">
        <v>0</v>
      </c>
      <c r="AO270">
        <v>0</v>
      </c>
      <c r="AP270">
        <v>0</v>
      </c>
      <c r="AQ270">
        <v>0</v>
      </c>
      <c r="AR270">
        <v>0</v>
      </c>
      <c r="AS270">
        <v>0</v>
      </c>
      <c r="AT270">
        <v>0</v>
      </c>
      <c r="AU270" t="s">
        <v>51</v>
      </c>
      <c r="AV270" t="s">
        <v>325</v>
      </c>
      <c r="AW270" t="s">
        <v>169</v>
      </c>
      <c r="AX270" t="s">
        <v>326</v>
      </c>
      <c r="AY270">
        <v>77007</v>
      </c>
      <c r="AZ270">
        <v>48201510700</v>
      </c>
      <c r="BA270" t="s">
        <v>170</v>
      </c>
      <c r="BB270" t="s">
        <v>171</v>
      </c>
      <c r="BC270">
        <v>162048</v>
      </c>
      <c r="BD270">
        <v>2994</v>
      </c>
      <c r="BE270" t="s">
        <v>327</v>
      </c>
      <c r="BF270" t="s">
        <v>327</v>
      </c>
      <c r="BG270" t="s">
        <v>327</v>
      </c>
    </row>
    <row r="271" spans="1:59" x14ac:dyDescent="0.25">
      <c r="A271">
        <v>237457</v>
      </c>
      <c r="B271">
        <v>17249285</v>
      </c>
      <c r="C271">
        <v>2019</v>
      </c>
      <c r="D271" s="80">
        <v>43700</v>
      </c>
      <c r="E271">
        <v>15</v>
      </c>
      <c r="F271" t="s">
        <v>172</v>
      </c>
      <c r="G271" t="s">
        <v>161</v>
      </c>
      <c r="H271" t="s">
        <v>323</v>
      </c>
      <c r="I271" t="s">
        <v>162</v>
      </c>
      <c r="J271">
        <v>29.766524799999999</v>
      </c>
      <c r="K271">
        <v>-95.39815308</v>
      </c>
      <c r="L271" t="s">
        <v>163</v>
      </c>
      <c r="M271" t="s">
        <v>164</v>
      </c>
      <c r="N271" t="s">
        <v>185</v>
      </c>
      <c r="O271" t="s">
        <v>166</v>
      </c>
      <c r="P271" t="s">
        <v>125</v>
      </c>
      <c r="Q271" t="s">
        <v>87</v>
      </c>
      <c r="R271" t="s">
        <v>186</v>
      </c>
      <c r="S271">
        <v>0</v>
      </c>
      <c r="T271">
        <v>0</v>
      </c>
      <c r="U271">
        <v>0</v>
      </c>
      <c r="V271">
        <v>1</v>
      </c>
      <c r="W271">
        <v>1</v>
      </c>
      <c r="X271">
        <v>1</v>
      </c>
      <c r="Y271">
        <v>0</v>
      </c>
      <c r="Z271">
        <v>0</v>
      </c>
      <c r="AA271">
        <v>0</v>
      </c>
      <c r="AB271">
        <v>0</v>
      </c>
      <c r="AC271">
        <v>1</v>
      </c>
      <c r="AD271">
        <v>1</v>
      </c>
      <c r="AE271">
        <v>1</v>
      </c>
      <c r="AF271">
        <v>0</v>
      </c>
      <c r="AG271">
        <v>0</v>
      </c>
      <c r="AH271">
        <v>0</v>
      </c>
      <c r="AI271">
        <v>0</v>
      </c>
      <c r="AJ271">
        <v>0</v>
      </c>
      <c r="AK271">
        <v>0</v>
      </c>
      <c r="AL271">
        <v>0</v>
      </c>
      <c r="AM271">
        <v>0</v>
      </c>
      <c r="AN271">
        <v>0</v>
      </c>
      <c r="AO271">
        <v>0</v>
      </c>
      <c r="AP271">
        <v>0</v>
      </c>
      <c r="AQ271">
        <v>0</v>
      </c>
      <c r="AR271">
        <v>0</v>
      </c>
      <c r="AS271">
        <v>0</v>
      </c>
      <c r="AT271">
        <v>0</v>
      </c>
      <c r="AU271" t="s">
        <v>51</v>
      </c>
      <c r="AV271" t="s">
        <v>325</v>
      </c>
      <c r="AW271" t="s">
        <v>169</v>
      </c>
      <c r="AX271" t="s">
        <v>326</v>
      </c>
      <c r="AY271">
        <v>77007</v>
      </c>
      <c r="AZ271">
        <v>48201510700</v>
      </c>
      <c r="BA271" t="s">
        <v>170</v>
      </c>
      <c r="BB271" t="s">
        <v>171</v>
      </c>
      <c r="BC271">
        <v>162048</v>
      </c>
      <c r="BD271">
        <v>2994</v>
      </c>
      <c r="BE271" t="s">
        <v>327</v>
      </c>
      <c r="BF271" t="s">
        <v>327</v>
      </c>
      <c r="BG271" t="s">
        <v>327</v>
      </c>
    </row>
    <row r="272" spans="1:59" x14ac:dyDescent="0.25">
      <c r="A272">
        <v>240057</v>
      </c>
      <c r="B272">
        <v>17261329</v>
      </c>
      <c r="C272">
        <v>2019</v>
      </c>
      <c r="D272" s="80">
        <v>43706</v>
      </c>
      <c r="E272">
        <v>13</v>
      </c>
      <c r="F272" t="s">
        <v>160</v>
      </c>
      <c r="G272" t="s">
        <v>161</v>
      </c>
      <c r="H272" t="s">
        <v>323</v>
      </c>
      <c r="I272" t="s">
        <v>173</v>
      </c>
      <c r="J272">
        <v>29.766524799999999</v>
      </c>
      <c r="K272">
        <v>-95.39815308</v>
      </c>
      <c r="L272" t="s">
        <v>174</v>
      </c>
      <c r="M272" t="s">
        <v>164</v>
      </c>
      <c r="N272" t="s">
        <v>189</v>
      </c>
      <c r="O272" t="s">
        <v>166</v>
      </c>
      <c r="P272" t="s">
        <v>167</v>
      </c>
      <c r="Q272" t="s">
        <v>87</v>
      </c>
      <c r="R272" t="s">
        <v>168</v>
      </c>
      <c r="S272">
        <v>0</v>
      </c>
      <c r="T272">
        <v>0</v>
      </c>
      <c r="U272">
        <v>0</v>
      </c>
      <c r="V272">
        <v>0</v>
      </c>
      <c r="W272">
        <v>0</v>
      </c>
      <c r="X272">
        <v>2</v>
      </c>
      <c r="Y272">
        <v>0</v>
      </c>
      <c r="Z272">
        <v>0</v>
      </c>
      <c r="AA272">
        <v>0</v>
      </c>
      <c r="AB272">
        <v>0</v>
      </c>
      <c r="AC272">
        <v>0</v>
      </c>
      <c r="AD272">
        <v>2</v>
      </c>
      <c r="AE272">
        <v>0</v>
      </c>
      <c r="AF272">
        <v>0</v>
      </c>
      <c r="AG272">
        <v>0</v>
      </c>
      <c r="AH272">
        <v>0</v>
      </c>
      <c r="AI272">
        <v>0</v>
      </c>
      <c r="AJ272">
        <v>0</v>
      </c>
      <c r="AK272">
        <v>0</v>
      </c>
      <c r="AL272">
        <v>0</v>
      </c>
      <c r="AM272">
        <v>0</v>
      </c>
      <c r="AN272">
        <v>0</v>
      </c>
      <c r="AO272">
        <v>0</v>
      </c>
      <c r="AP272">
        <v>0</v>
      </c>
      <c r="AQ272">
        <v>0</v>
      </c>
      <c r="AR272">
        <v>0</v>
      </c>
      <c r="AS272">
        <v>0</v>
      </c>
      <c r="AT272">
        <v>0</v>
      </c>
      <c r="AU272" t="s">
        <v>51</v>
      </c>
      <c r="AV272" t="s">
        <v>325</v>
      </c>
      <c r="AW272" t="s">
        <v>169</v>
      </c>
      <c r="AX272" t="s">
        <v>326</v>
      </c>
      <c r="AY272">
        <v>77007</v>
      </c>
      <c r="AZ272">
        <v>48201510700</v>
      </c>
      <c r="BA272" t="s">
        <v>170</v>
      </c>
      <c r="BB272" t="s">
        <v>171</v>
      </c>
      <c r="BC272">
        <v>162048</v>
      </c>
      <c r="BD272">
        <v>2994</v>
      </c>
      <c r="BE272" t="s">
        <v>327</v>
      </c>
      <c r="BF272" t="s">
        <v>327</v>
      </c>
      <c r="BG272" t="s">
        <v>327</v>
      </c>
    </row>
    <row r="273" spans="1:59" x14ac:dyDescent="0.25">
      <c r="A273">
        <v>245368</v>
      </c>
      <c r="B273">
        <v>17284807</v>
      </c>
      <c r="C273">
        <v>2019</v>
      </c>
      <c r="D273" s="80">
        <v>43715</v>
      </c>
      <c r="E273">
        <v>5</v>
      </c>
      <c r="F273" t="s">
        <v>178</v>
      </c>
      <c r="G273" t="s">
        <v>161</v>
      </c>
      <c r="H273" t="s">
        <v>323</v>
      </c>
      <c r="I273" t="s">
        <v>173</v>
      </c>
      <c r="J273">
        <v>29.76611462</v>
      </c>
      <c r="K273">
        <v>-95.398121739999993</v>
      </c>
      <c r="L273" t="s">
        <v>174</v>
      </c>
      <c r="M273" t="s">
        <v>339</v>
      </c>
      <c r="N273" t="s">
        <v>189</v>
      </c>
      <c r="O273" t="s">
        <v>349</v>
      </c>
      <c r="P273" t="s">
        <v>337</v>
      </c>
      <c r="Q273" t="s">
        <v>86</v>
      </c>
      <c r="R273" t="s">
        <v>376</v>
      </c>
      <c r="S273">
        <v>0</v>
      </c>
      <c r="T273">
        <v>1</v>
      </c>
      <c r="U273">
        <v>0</v>
      </c>
      <c r="V273">
        <v>0</v>
      </c>
      <c r="W273">
        <v>1</v>
      </c>
      <c r="X273">
        <v>1</v>
      </c>
      <c r="Y273">
        <v>0</v>
      </c>
      <c r="Z273">
        <v>0</v>
      </c>
      <c r="AA273">
        <v>0</v>
      </c>
      <c r="AB273">
        <v>0</v>
      </c>
      <c r="AC273">
        <v>0</v>
      </c>
      <c r="AD273">
        <v>1</v>
      </c>
      <c r="AE273">
        <v>0</v>
      </c>
      <c r="AF273">
        <v>0</v>
      </c>
      <c r="AG273">
        <v>0</v>
      </c>
      <c r="AH273">
        <v>1</v>
      </c>
      <c r="AI273">
        <v>0</v>
      </c>
      <c r="AJ273">
        <v>0</v>
      </c>
      <c r="AK273">
        <v>0</v>
      </c>
      <c r="AL273">
        <v>1</v>
      </c>
      <c r="AM273">
        <v>0</v>
      </c>
      <c r="AN273">
        <v>0</v>
      </c>
      <c r="AO273">
        <v>0</v>
      </c>
      <c r="AP273">
        <v>0</v>
      </c>
      <c r="AQ273">
        <v>0</v>
      </c>
      <c r="AR273">
        <v>0</v>
      </c>
      <c r="AS273">
        <v>0</v>
      </c>
      <c r="AT273">
        <v>0</v>
      </c>
      <c r="AU273" t="s">
        <v>51</v>
      </c>
      <c r="AV273" t="s">
        <v>325</v>
      </c>
      <c r="AW273" t="s">
        <v>169</v>
      </c>
      <c r="AX273" t="s">
        <v>326</v>
      </c>
      <c r="AY273">
        <v>77007</v>
      </c>
      <c r="AZ273">
        <v>48201510700</v>
      </c>
      <c r="BA273" t="s">
        <v>170</v>
      </c>
      <c r="BB273" t="s">
        <v>171</v>
      </c>
      <c r="BC273">
        <v>162048</v>
      </c>
      <c r="BD273">
        <v>2994</v>
      </c>
      <c r="BE273" t="s">
        <v>327</v>
      </c>
      <c r="BF273" t="s">
        <v>327</v>
      </c>
      <c r="BG273" t="s">
        <v>327</v>
      </c>
    </row>
    <row r="274" spans="1:59" x14ac:dyDescent="0.25">
      <c r="A274">
        <v>247793</v>
      </c>
      <c r="B274">
        <v>17295585</v>
      </c>
      <c r="C274">
        <v>2019</v>
      </c>
      <c r="D274" s="80">
        <v>43725</v>
      </c>
      <c r="E274">
        <v>23</v>
      </c>
      <c r="F274" t="s">
        <v>195</v>
      </c>
      <c r="G274" t="s">
        <v>161</v>
      </c>
      <c r="H274" t="s">
        <v>323</v>
      </c>
      <c r="I274" t="s">
        <v>177</v>
      </c>
      <c r="J274">
        <v>29.76611462</v>
      </c>
      <c r="K274">
        <v>-95.398121739999993</v>
      </c>
      <c r="L274" t="s">
        <v>202</v>
      </c>
      <c r="M274" t="s">
        <v>192</v>
      </c>
      <c r="N274" t="s">
        <v>199</v>
      </c>
      <c r="O274" t="s">
        <v>200</v>
      </c>
      <c r="P274" t="s">
        <v>167</v>
      </c>
      <c r="Q274" t="s">
        <v>86</v>
      </c>
      <c r="R274" t="s">
        <v>197</v>
      </c>
      <c r="S274">
        <v>0</v>
      </c>
      <c r="T274">
        <v>0</v>
      </c>
      <c r="U274">
        <v>0</v>
      </c>
      <c r="V274">
        <v>0</v>
      </c>
      <c r="W274">
        <v>0</v>
      </c>
      <c r="X274">
        <v>1</v>
      </c>
      <c r="Y274">
        <v>0</v>
      </c>
      <c r="Z274">
        <v>0</v>
      </c>
      <c r="AA274">
        <v>0</v>
      </c>
      <c r="AB274">
        <v>0</v>
      </c>
      <c r="AC274">
        <v>0</v>
      </c>
      <c r="AD274">
        <v>1</v>
      </c>
      <c r="AE274">
        <v>0</v>
      </c>
      <c r="AF274">
        <v>0</v>
      </c>
      <c r="AG274">
        <v>0</v>
      </c>
      <c r="AH274">
        <v>0</v>
      </c>
      <c r="AI274">
        <v>0</v>
      </c>
      <c r="AJ274">
        <v>0</v>
      </c>
      <c r="AK274">
        <v>0</v>
      </c>
      <c r="AL274">
        <v>0</v>
      </c>
      <c r="AM274">
        <v>0</v>
      </c>
      <c r="AN274">
        <v>0</v>
      </c>
      <c r="AO274">
        <v>0</v>
      </c>
      <c r="AP274">
        <v>0</v>
      </c>
      <c r="AQ274">
        <v>0</v>
      </c>
      <c r="AR274">
        <v>0</v>
      </c>
      <c r="AS274">
        <v>0</v>
      </c>
      <c r="AT274">
        <v>0</v>
      </c>
      <c r="AU274" t="s">
        <v>51</v>
      </c>
      <c r="AV274" t="s">
        <v>325</v>
      </c>
      <c r="AW274" t="s">
        <v>169</v>
      </c>
      <c r="AX274" t="s">
        <v>326</v>
      </c>
      <c r="AY274">
        <v>77007</v>
      </c>
      <c r="AZ274">
        <v>48201510700</v>
      </c>
      <c r="BA274" t="s">
        <v>170</v>
      </c>
      <c r="BB274" t="s">
        <v>171</v>
      </c>
      <c r="BC274">
        <v>162048</v>
      </c>
      <c r="BD274">
        <v>2994</v>
      </c>
      <c r="BE274" t="s">
        <v>327</v>
      </c>
      <c r="BF274" t="s">
        <v>327</v>
      </c>
      <c r="BG274" t="s">
        <v>327</v>
      </c>
    </row>
    <row r="275" spans="1:59" x14ac:dyDescent="0.25">
      <c r="A275">
        <v>248301</v>
      </c>
      <c r="B275">
        <v>17298011</v>
      </c>
      <c r="C275">
        <v>2019</v>
      </c>
      <c r="D275" s="80">
        <v>43724</v>
      </c>
      <c r="E275">
        <v>18</v>
      </c>
      <c r="F275" t="s">
        <v>183</v>
      </c>
      <c r="G275" t="s">
        <v>161</v>
      </c>
      <c r="H275" t="s">
        <v>323</v>
      </c>
      <c r="I275" t="s">
        <v>344</v>
      </c>
      <c r="J275">
        <v>29.76611462</v>
      </c>
      <c r="K275">
        <v>-95.398121739999993</v>
      </c>
      <c r="L275" t="s">
        <v>163</v>
      </c>
      <c r="M275" t="s">
        <v>164</v>
      </c>
      <c r="N275" t="s">
        <v>343</v>
      </c>
      <c r="O275" t="s">
        <v>166</v>
      </c>
      <c r="P275" t="s">
        <v>167</v>
      </c>
      <c r="Q275" t="s">
        <v>90</v>
      </c>
      <c r="R275" t="s">
        <v>168</v>
      </c>
      <c r="S275">
        <v>0</v>
      </c>
      <c r="T275">
        <v>0</v>
      </c>
      <c r="U275">
        <v>0</v>
      </c>
      <c r="V275">
        <v>0</v>
      </c>
      <c r="W275">
        <v>0</v>
      </c>
      <c r="X275">
        <v>1</v>
      </c>
      <c r="Y275">
        <v>1</v>
      </c>
      <c r="Z275">
        <v>0</v>
      </c>
      <c r="AA275">
        <v>0</v>
      </c>
      <c r="AB275">
        <v>0</v>
      </c>
      <c r="AC275">
        <v>0</v>
      </c>
      <c r="AD275">
        <v>1</v>
      </c>
      <c r="AE275">
        <v>0</v>
      </c>
      <c r="AF275">
        <v>1</v>
      </c>
      <c r="AG275">
        <v>0</v>
      </c>
      <c r="AH275">
        <v>0</v>
      </c>
      <c r="AI275">
        <v>0</v>
      </c>
      <c r="AJ275">
        <v>0</v>
      </c>
      <c r="AK275">
        <v>0</v>
      </c>
      <c r="AL275">
        <v>0</v>
      </c>
      <c r="AM275">
        <v>0</v>
      </c>
      <c r="AN275">
        <v>0</v>
      </c>
      <c r="AO275">
        <v>0</v>
      </c>
      <c r="AP275">
        <v>0</v>
      </c>
      <c r="AQ275">
        <v>0</v>
      </c>
      <c r="AR275">
        <v>0</v>
      </c>
      <c r="AS275">
        <v>0</v>
      </c>
      <c r="AT275">
        <v>0</v>
      </c>
      <c r="AU275" t="s">
        <v>51</v>
      </c>
      <c r="AV275" t="s">
        <v>325</v>
      </c>
      <c r="AW275" t="s">
        <v>169</v>
      </c>
      <c r="AX275" t="s">
        <v>326</v>
      </c>
      <c r="AY275">
        <v>77007</v>
      </c>
      <c r="AZ275">
        <v>48201510700</v>
      </c>
      <c r="BA275" t="s">
        <v>170</v>
      </c>
      <c r="BB275" t="s">
        <v>171</v>
      </c>
      <c r="BC275">
        <v>162048</v>
      </c>
      <c r="BD275">
        <v>2994</v>
      </c>
      <c r="BE275" t="s">
        <v>327</v>
      </c>
      <c r="BF275" t="s">
        <v>327</v>
      </c>
      <c r="BG275" t="s">
        <v>327</v>
      </c>
    </row>
    <row r="276" spans="1:59" x14ac:dyDescent="0.25">
      <c r="A276">
        <v>248963</v>
      </c>
      <c r="B276">
        <v>17301180</v>
      </c>
      <c r="C276">
        <v>2019</v>
      </c>
      <c r="D276" s="80">
        <v>43709</v>
      </c>
      <c r="E276">
        <v>18</v>
      </c>
      <c r="F276" t="s">
        <v>191</v>
      </c>
      <c r="G276" t="s">
        <v>161</v>
      </c>
      <c r="H276" t="s">
        <v>331</v>
      </c>
      <c r="I276" t="s">
        <v>184</v>
      </c>
      <c r="J276">
        <v>29.769635229999999</v>
      </c>
      <c r="K276">
        <v>-95.398156200000003</v>
      </c>
      <c r="L276" t="s">
        <v>174</v>
      </c>
      <c r="M276" t="s">
        <v>164</v>
      </c>
      <c r="N276" t="s">
        <v>165</v>
      </c>
      <c r="O276" t="s">
        <v>166</v>
      </c>
      <c r="P276" t="s">
        <v>175</v>
      </c>
      <c r="Q276" t="s">
        <v>90</v>
      </c>
      <c r="R276" t="s">
        <v>182</v>
      </c>
      <c r="S276">
        <v>0</v>
      </c>
      <c r="T276">
        <v>0</v>
      </c>
      <c r="U276">
        <v>1</v>
      </c>
      <c r="V276">
        <v>0</v>
      </c>
      <c r="W276">
        <v>1</v>
      </c>
      <c r="X276">
        <v>3</v>
      </c>
      <c r="Y276">
        <v>0</v>
      </c>
      <c r="Z276">
        <v>0</v>
      </c>
      <c r="AA276">
        <v>0</v>
      </c>
      <c r="AB276">
        <v>1</v>
      </c>
      <c r="AC276">
        <v>0</v>
      </c>
      <c r="AD276">
        <v>3</v>
      </c>
      <c r="AE276">
        <v>1</v>
      </c>
      <c r="AF276">
        <v>0</v>
      </c>
      <c r="AG276">
        <v>0</v>
      </c>
      <c r="AH276">
        <v>0</v>
      </c>
      <c r="AI276">
        <v>0</v>
      </c>
      <c r="AJ276">
        <v>0</v>
      </c>
      <c r="AK276">
        <v>0</v>
      </c>
      <c r="AL276">
        <v>0</v>
      </c>
      <c r="AM276">
        <v>0</v>
      </c>
      <c r="AN276">
        <v>0</v>
      </c>
      <c r="AO276">
        <v>0</v>
      </c>
      <c r="AP276">
        <v>0</v>
      </c>
      <c r="AQ276">
        <v>0</v>
      </c>
      <c r="AR276">
        <v>0</v>
      </c>
      <c r="AS276">
        <v>0</v>
      </c>
      <c r="AT276">
        <v>0</v>
      </c>
      <c r="AU276" t="s">
        <v>51</v>
      </c>
      <c r="AV276" t="s">
        <v>325</v>
      </c>
      <c r="AW276" t="s">
        <v>169</v>
      </c>
      <c r="AX276" t="s">
        <v>332</v>
      </c>
      <c r="AY276">
        <v>77007</v>
      </c>
      <c r="AZ276">
        <v>48201510700</v>
      </c>
      <c r="BA276" t="s">
        <v>170</v>
      </c>
      <c r="BB276" t="s">
        <v>171</v>
      </c>
      <c r="BC276">
        <v>56888</v>
      </c>
      <c r="BD276">
        <v>2994</v>
      </c>
      <c r="BE276" t="s">
        <v>327</v>
      </c>
      <c r="BF276" t="s">
        <v>327</v>
      </c>
      <c r="BG276" t="s">
        <v>327</v>
      </c>
    </row>
    <row r="277" spans="1:59" x14ac:dyDescent="0.25">
      <c r="A277">
        <v>257388</v>
      </c>
      <c r="B277">
        <v>17339199</v>
      </c>
      <c r="C277">
        <v>2019</v>
      </c>
      <c r="D277" s="80">
        <v>43745</v>
      </c>
      <c r="E277">
        <v>8</v>
      </c>
      <c r="F277" t="s">
        <v>183</v>
      </c>
      <c r="G277" t="s">
        <v>161</v>
      </c>
      <c r="H277" t="s">
        <v>323</v>
      </c>
      <c r="I277" t="s">
        <v>344</v>
      </c>
      <c r="J277">
        <v>29.76611462</v>
      </c>
      <c r="K277">
        <v>-95.398121739999993</v>
      </c>
      <c r="L277" t="s">
        <v>174</v>
      </c>
      <c r="M277" t="s">
        <v>164</v>
      </c>
      <c r="N277" t="s">
        <v>189</v>
      </c>
      <c r="O277" t="s">
        <v>166</v>
      </c>
      <c r="P277" t="s">
        <v>167</v>
      </c>
      <c r="Q277" t="s">
        <v>86</v>
      </c>
      <c r="R277" t="s">
        <v>182</v>
      </c>
      <c r="S277">
        <v>0</v>
      </c>
      <c r="T277">
        <v>0</v>
      </c>
      <c r="U277">
        <v>0</v>
      </c>
      <c r="V277">
        <v>0</v>
      </c>
      <c r="W277">
        <v>0</v>
      </c>
      <c r="X277">
        <v>2</v>
      </c>
      <c r="Y277">
        <v>0</v>
      </c>
      <c r="Z277">
        <v>0</v>
      </c>
      <c r="AA277">
        <v>0</v>
      </c>
      <c r="AB277">
        <v>0</v>
      </c>
      <c r="AC277">
        <v>0</v>
      </c>
      <c r="AD277">
        <v>2</v>
      </c>
      <c r="AE277">
        <v>0</v>
      </c>
      <c r="AF277">
        <v>0</v>
      </c>
      <c r="AG277">
        <v>0</v>
      </c>
      <c r="AH277">
        <v>0</v>
      </c>
      <c r="AI277">
        <v>0</v>
      </c>
      <c r="AJ277">
        <v>0</v>
      </c>
      <c r="AK277">
        <v>0</v>
      </c>
      <c r="AL277">
        <v>0</v>
      </c>
      <c r="AM277">
        <v>0</v>
      </c>
      <c r="AN277">
        <v>0</v>
      </c>
      <c r="AO277">
        <v>0</v>
      </c>
      <c r="AP277">
        <v>0</v>
      </c>
      <c r="AQ277">
        <v>0</v>
      </c>
      <c r="AR277">
        <v>0</v>
      </c>
      <c r="AS277">
        <v>0</v>
      </c>
      <c r="AT277">
        <v>0</v>
      </c>
      <c r="AU277" t="s">
        <v>51</v>
      </c>
      <c r="AV277" t="s">
        <v>325</v>
      </c>
      <c r="AW277" t="s">
        <v>169</v>
      </c>
      <c r="AX277" t="s">
        <v>326</v>
      </c>
      <c r="AY277">
        <v>77007</v>
      </c>
      <c r="AZ277">
        <v>48201510700</v>
      </c>
      <c r="BA277" t="s">
        <v>170</v>
      </c>
      <c r="BB277" t="s">
        <v>171</v>
      </c>
      <c r="BC277">
        <v>162048</v>
      </c>
      <c r="BD277">
        <v>2994</v>
      </c>
      <c r="BE277" t="s">
        <v>327</v>
      </c>
      <c r="BF277" t="s">
        <v>327</v>
      </c>
      <c r="BG277" t="s">
        <v>327</v>
      </c>
    </row>
    <row r="278" spans="1:59" x14ac:dyDescent="0.25">
      <c r="A278">
        <v>259336</v>
      </c>
      <c r="B278">
        <v>17347241</v>
      </c>
      <c r="C278">
        <v>2019</v>
      </c>
      <c r="D278" s="80">
        <v>43753</v>
      </c>
      <c r="E278">
        <v>18</v>
      </c>
      <c r="F278" t="s">
        <v>195</v>
      </c>
      <c r="G278" t="s">
        <v>161</v>
      </c>
      <c r="H278" t="s">
        <v>323</v>
      </c>
      <c r="I278" t="s">
        <v>173</v>
      </c>
      <c r="J278">
        <v>29.767895429999999</v>
      </c>
      <c r="K278">
        <v>-95.39815308</v>
      </c>
      <c r="L278" t="s">
        <v>174</v>
      </c>
      <c r="M278" t="s">
        <v>164</v>
      </c>
      <c r="N278" t="s">
        <v>189</v>
      </c>
      <c r="O278" t="s">
        <v>166</v>
      </c>
      <c r="P278" t="s">
        <v>167</v>
      </c>
      <c r="Q278" t="s">
        <v>86</v>
      </c>
      <c r="R278" t="s">
        <v>197</v>
      </c>
      <c r="S278">
        <v>0</v>
      </c>
      <c r="T278">
        <v>0</v>
      </c>
      <c r="U278">
        <v>0</v>
      </c>
      <c r="V278">
        <v>0</v>
      </c>
      <c r="W278">
        <v>0</v>
      </c>
      <c r="X278">
        <v>2</v>
      </c>
      <c r="Y278">
        <v>1</v>
      </c>
      <c r="Z278">
        <v>0</v>
      </c>
      <c r="AA278">
        <v>0</v>
      </c>
      <c r="AB278">
        <v>0</v>
      </c>
      <c r="AC278">
        <v>0</v>
      </c>
      <c r="AD278">
        <v>2</v>
      </c>
      <c r="AE278">
        <v>0</v>
      </c>
      <c r="AF278">
        <v>1</v>
      </c>
      <c r="AG278">
        <v>0</v>
      </c>
      <c r="AH278">
        <v>0</v>
      </c>
      <c r="AI278">
        <v>0</v>
      </c>
      <c r="AJ278">
        <v>0</v>
      </c>
      <c r="AK278">
        <v>0</v>
      </c>
      <c r="AL278">
        <v>0</v>
      </c>
      <c r="AM278">
        <v>0</v>
      </c>
      <c r="AN278">
        <v>0</v>
      </c>
      <c r="AO278">
        <v>0</v>
      </c>
      <c r="AP278">
        <v>0</v>
      </c>
      <c r="AQ278">
        <v>0</v>
      </c>
      <c r="AR278">
        <v>0</v>
      </c>
      <c r="AS278">
        <v>0</v>
      </c>
      <c r="AT278">
        <v>0</v>
      </c>
      <c r="AU278" t="s">
        <v>51</v>
      </c>
      <c r="AV278" t="s">
        <v>325</v>
      </c>
      <c r="AW278" t="s">
        <v>169</v>
      </c>
      <c r="AX278" t="s">
        <v>326</v>
      </c>
      <c r="AY278">
        <v>77007</v>
      </c>
      <c r="AZ278">
        <v>48201510700</v>
      </c>
      <c r="BA278" t="s">
        <v>170</v>
      </c>
      <c r="BB278" t="s">
        <v>171</v>
      </c>
      <c r="BC278">
        <v>162048</v>
      </c>
      <c r="BD278">
        <v>2994</v>
      </c>
      <c r="BE278" t="s">
        <v>327</v>
      </c>
      <c r="BF278" t="s">
        <v>327</v>
      </c>
      <c r="BG278" t="s">
        <v>327</v>
      </c>
    </row>
    <row r="279" spans="1:59" x14ac:dyDescent="0.25">
      <c r="A279">
        <v>268440</v>
      </c>
      <c r="B279">
        <v>17388225</v>
      </c>
      <c r="C279">
        <v>2019</v>
      </c>
      <c r="D279" s="80">
        <v>43775</v>
      </c>
      <c r="E279">
        <v>9</v>
      </c>
      <c r="F279" t="s">
        <v>198</v>
      </c>
      <c r="G279" t="s">
        <v>161</v>
      </c>
      <c r="H279" t="s">
        <v>323</v>
      </c>
      <c r="I279" t="s">
        <v>344</v>
      </c>
      <c r="J279">
        <v>29.7685648</v>
      </c>
      <c r="K279">
        <v>-95.398143079999997</v>
      </c>
      <c r="L279" t="s">
        <v>163</v>
      </c>
      <c r="M279" t="s">
        <v>164</v>
      </c>
      <c r="N279" t="s">
        <v>199</v>
      </c>
      <c r="O279" t="s">
        <v>166</v>
      </c>
      <c r="P279" t="s">
        <v>167</v>
      </c>
      <c r="Q279" t="s">
        <v>87</v>
      </c>
      <c r="R279" t="s">
        <v>335</v>
      </c>
      <c r="S279">
        <v>0</v>
      </c>
      <c r="T279">
        <v>0</v>
      </c>
      <c r="U279">
        <v>0</v>
      </c>
      <c r="V279">
        <v>0</v>
      </c>
      <c r="W279">
        <v>0</v>
      </c>
      <c r="X279">
        <v>2</v>
      </c>
      <c r="Y279">
        <v>0</v>
      </c>
      <c r="Z279">
        <v>0</v>
      </c>
      <c r="AA279">
        <v>0</v>
      </c>
      <c r="AB279">
        <v>0</v>
      </c>
      <c r="AC279">
        <v>0</v>
      </c>
      <c r="AD279">
        <v>2</v>
      </c>
      <c r="AE279">
        <v>0</v>
      </c>
      <c r="AF279">
        <v>0</v>
      </c>
      <c r="AG279">
        <v>0</v>
      </c>
      <c r="AH279">
        <v>0</v>
      </c>
      <c r="AI279">
        <v>0</v>
      </c>
      <c r="AJ279">
        <v>0</v>
      </c>
      <c r="AK279">
        <v>0</v>
      </c>
      <c r="AL279">
        <v>0</v>
      </c>
      <c r="AM279">
        <v>0</v>
      </c>
      <c r="AN279">
        <v>0</v>
      </c>
      <c r="AO279">
        <v>0</v>
      </c>
      <c r="AP279">
        <v>0</v>
      </c>
      <c r="AQ279">
        <v>0</v>
      </c>
      <c r="AR279">
        <v>0</v>
      </c>
      <c r="AS279">
        <v>0</v>
      </c>
      <c r="AT279">
        <v>0</v>
      </c>
      <c r="AU279" t="s">
        <v>51</v>
      </c>
      <c r="AV279" t="s">
        <v>325</v>
      </c>
      <c r="AW279" t="s">
        <v>169</v>
      </c>
      <c r="AX279" t="s">
        <v>332</v>
      </c>
      <c r="AY279">
        <v>77007</v>
      </c>
      <c r="AZ279">
        <v>48201510700</v>
      </c>
      <c r="BA279" t="s">
        <v>170</v>
      </c>
      <c r="BB279" t="s">
        <v>171</v>
      </c>
      <c r="BC279">
        <v>162048</v>
      </c>
      <c r="BD279">
        <v>2994</v>
      </c>
      <c r="BE279" t="s">
        <v>327</v>
      </c>
      <c r="BF279" t="s">
        <v>327</v>
      </c>
      <c r="BG279" t="s">
        <v>327</v>
      </c>
    </row>
    <row r="280" spans="1:59" x14ac:dyDescent="0.25">
      <c r="A280">
        <v>271022</v>
      </c>
      <c r="B280">
        <v>17399266</v>
      </c>
      <c r="C280">
        <v>2019</v>
      </c>
      <c r="D280" s="80">
        <v>43742</v>
      </c>
      <c r="E280">
        <v>3</v>
      </c>
      <c r="F280" t="s">
        <v>172</v>
      </c>
      <c r="G280" t="s">
        <v>161</v>
      </c>
      <c r="H280" t="s">
        <v>323</v>
      </c>
      <c r="I280" t="s">
        <v>173</v>
      </c>
      <c r="J280">
        <v>29.76611462</v>
      </c>
      <c r="K280">
        <v>-95.398121739999993</v>
      </c>
      <c r="L280" t="s">
        <v>174</v>
      </c>
      <c r="M280" t="s">
        <v>192</v>
      </c>
      <c r="N280" t="s">
        <v>189</v>
      </c>
      <c r="O280" t="s">
        <v>200</v>
      </c>
      <c r="P280" t="s">
        <v>330</v>
      </c>
      <c r="Q280" t="s">
        <v>86</v>
      </c>
      <c r="R280" t="s">
        <v>330</v>
      </c>
      <c r="S280">
        <v>0</v>
      </c>
      <c r="T280">
        <v>0</v>
      </c>
      <c r="U280">
        <v>0</v>
      </c>
      <c r="V280">
        <v>0</v>
      </c>
      <c r="W280">
        <v>0</v>
      </c>
      <c r="X280">
        <v>0</v>
      </c>
      <c r="Y280">
        <v>1</v>
      </c>
      <c r="Z280">
        <v>0</v>
      </c>
      <c r="AA280">
        <v>0</v>
      </c>
      <c r="AB280">
        <v>0</v>
      </c>
      <c r="AC280">
        <v>0</v>
      </c>
      <c r="AD280">
        <v>0</v>
      </c>
      <c r="AE280">
        <v>0</v>
      </c>
      <c r="AF280">
        <v>1</v>
      </c>
      <c r="AG280">
        <v>0</v>
      </c>
      <c r="AH280">
        <v>0</v>
      </c>
      <c r="AI280">
        <v>0</v>
      </c>
      <c r="AJ280">
        <v>0</v>
      </c>
      <c r="AK280">
        <v>0</v>
      </c>
      <c r="AL280">
        <v>0</v>
      </c>
      <c r="AM280">
        <v>0</v>
      </c>
      <c r="AN280">
        <v>0</v>
      </c>
      <c r="AO280">
        <v>0</v>
      </c>
      <c r="AP280">
        <v>0</v>
      </c>
      <c r="AQ280">
        <v>0</v>
      </c>
      <c r="AR280">
        <v>0</v>
      </c>
      <c r="AS280">
        <v>0</v>
      </c>
      <c r="AT280">
        <v>0</v>
      </c>
      <c r="AU280" t="s">
        <v>51</v>
      </c>
      <c r="AV280" t="s">
        <v>325</v>
      </c>
      <c r="AW280" t="s">
        <v>169</v>
      </c>
      <c r="AX280" t="s">
        <v>326</v>
      </c>
      <c r="AY280">
        <v>77007</v>
      </c>
      <c r="AZ280">
        <v>48201510700</v>
      </c>
      <c r="BA280" t="s">
        <v>170</v>
      </c>
      <c r="BB280" t="s">
        <v>171</v>
      </c>
      <c r="BC280">
        <v>162048</v>
      </c>
      <c r="BD280">
        <v>2994</v>
      </c>
      <c r="BE280" t="s">
        <v>327</v>
      </c>
      <c r="BF280" t="s">
        <v>327</v>
      </c>
      <c r="BG280" t="s">
        <v>327</v>
      </c>
    </row>
    <row r="281" spans="1:59" x14ac:dyDescent="0.25">
      <c r="A281">
        <v>273490</v>
      </c>
      <c r="B281">
        <v>17410500</v>
      </c>
      <c r="C281">
        <v>2019</v>
      </c>
      <c r="D281" s="80">
        <v>43784</v>
      </c>
      <c r="E281">
        <v>7</v>
      </c>
      <c r="F281" t="s">
        <v>172</v>
      </c>
      <c r="G281" t="s">
        <v>161</v>
      </c>
      <c r="H281" t="s">
        <v>323</v>
      </c>
      <c r="I281" t="s">
        <v>179</v>
      </c>
      <c r="J281">
        <v>29.766524799999999</v>
      </c>
      <c r="K281">
        <v>-95.39815308</v>
      </c>
      <c r="L281" t="s">
        <v>174</v>
      </c>
      <c r="M281" t="s">
        <v>164</v>
      </c>
      <c r="N281" t="s">
        <v>189</v>
      </c>
      <c r="O281" t="s">
        <v>166</v>
      </c>
      <c r="P281" t="s">
        <v>167</v>
      </c>
      <c r="Q281" t="s">
        <v>86</v>
      </c>
      <c r="R281" t="s">
        <v>182</v>
      </c>
      <c r="S281">
        <v>0</v>
      </c>
      <c r="T281">
        <v>0</v>
      </c>
      <c r="U281">
        <v>0</v>
      </c>
      <c r="V281">
        <v>0</v>
      </c>
      <c r="W281">
        <v>0</v>
      </c>
      <c r="X281">
        <v>2</v>
      </c>
      <c r="Y281">
        <v>0</v>
      </c>
      <c r="Z281">
        <v>0</v>
      </c>
      <c r="AA281">
        <v>0</v>
      </c>
      <c r="AB281">
        <v>0</v>
      </c>
      <c r="AC281">
        <v>0</v>
      </c>
      <c r="AD281">
        <v>2</v>
      </c>
      <c r="AE281">
        <v>0</v>
      </c>
      <c r="AF281">
        <v>0</v>
      </c>
      <c r="AG281">
        <v>0</v>
      </c>
      <c r="AH281">
        <v>0</v>
      </c>
      <c r="AI281">
        <v>0</v>
      </c>
      <c r="AJ281">
        <v>0</v>
      </c>
      <c r="AK281">
        <v>0</v>
      </c>
      <c r="AL281">
        <v>0</v>
      </c>
      <c r="AM281">
        <v>0</v>
      </c>
      <c r="AN281">
        <v>0</v>
      </c>
      <c r="AO281">
        <v>0</v>
      </c>
      <c r="AP281">
        <v>0</v>
      </c>
      <c r="AQ281">
        <v>0</v>
      </c>
      <c r="AR281">
        <v>0</v>
      </c>
      <c r="AS281">
        <v>0</v>
      </c>
      <c r="AT281">
        <v>0</v>
      </c>
      <c r="AU281" t="s">
        <v>51</v>
      </c>
      <c r="AV281" t="s">
        <v>325</v>
      </c>
      <c r="AW281" t="s">
        <v>169</v>
      </c>
      <c r="AX281" t="s">
        <v>326</v>
      </c>
      <c r="AY281">
        <v>77007</v>
      </c>
      <c r="AZ281">
        <v>48201510700</v>
      </c>
      <c r="BA281" t="s">
        <v>170</v>
      </c>
      <c r="BB281" t="s">
        <v>171</v>
      </c>
      <c r="BC281">
        <v>162048</v>
      </c>
      <c r="BD281">
        <v>2994</v>
      </c>
      <c r="BE281" t="s">
        <v>327</v>
      </c>
      <c r="BF281" t="s">
        <v>327</v>
      </c>
      <c r="BG281" t="s">
        <v>327</v>
      </c>
    </row>
    <row r="282" spans="1:59" x14ac:dyDescent="0.25">
      <c r="A282">
        <v>286123</v>
      </c>
      <c r="B282">
        <v>17465445</v>
      </c>
      <c r="C282">
        <v>2019</v>
      </c>
      <c r="D282" s="80">
        <v>43816</v>
      </c>
      <c r="E282">
        <v>7</v>
      </c>
      <c r="F282" t="s">
        <v>195</v>
      </c>
      <c r="G282" t="s">
        <v>161</v>
      </c>
      <c r="H282" t="s">
        <v>323</v>
      </c>
      <c r="I282" t="s">
        <v>179</v>
      </c>
      <c r="J282">
        <v>29.76611462</v>
      </c>
      <c r="K282">
        <v>-95.398121739999993</v>
      </c>
      <c r="L282" t="s">
        <v>174</v>
      </c>
      <c r="M282" t="s">
        <v>164</v>
      </c>
      <c r="N282" t="s">
        <v>189</v>
      </c>
      <c r="O282" t="s">
        <v>166</v>
      </c>
      <c r="P282" t="s">
        <v>175</v>
      </c>
      <c r="Q282" t="s">
        <v>86</v>
      </c>
      <c r="R282" t="s">
        <v>182</v>
      </c>
      <c r="S282">
        <v>0</v>
      </c>
      <c r="T282">
        <v>0</v>
      </c>
      <c r="U282">
        <v>1</v>
      </c>
      <c r="V282">
        <v>0</v>
      </c>
      <c r="W282">
        <v>1</v>
      </c>
      <c r="X282">
        <v>1</v>
      </c>
      <c r="Y282">
        <v>0</v>
      </c>
      <c r="Z282">
        <v>0</v>
      </c>
      <c r="AA282">
        <v>0</v>
      </c>
      <c r="AB282">
        <v>1</v>
      </c>
      <c r="AC282">
        <v>0</v>
      </c>
      <c r="AD282">
        <v>1</v>
      </c>
      <c r="AE282">
        <v>1</v>
      </c>
      <c r="AF282">
        <v>0</v>
      </c>
      <c r="AG282">
        <v>0</v>
      </c>
      <c r="AH282">
        <v>0</v>
      </c>
      <c r="AI282">
        <v>0</v>
      </c>
      <c r="AJ282">
        <v>0</v>
      </c>
      <c r="AK282">
        <v>0</v>
      </c>
      <c r="AL282">
        <v>0</v>
      </c>
      <c r="AM282">
        <v>0</v>
      </c>
      <c r="AN282">
        <v>0</v>
      </c>
      <c r="AO282">
        <v>0</v>
      </c>
      <c r="AP282">
        <v>0</v>
      </c>
      <c r="AQ282">
        <v>0</v>
      </c>
      <c r="AR282">
        <v>0</v>
      </c>
      <c r="AS282">
        <v>0</v>
      </c>
      <c r="AT282">
        <v>0</v>
      </c>
      <c r="AU282" t="s">
        <v>51</v>
      </c>
      <c r="AV282" t="s">
        <v>325</v>
      </c>
      <c r="AW282" t="s">
        <v>169</v>
      </c>
      <c r="AX282" t="s">
        <v>326</v>
      </c>
      <c r="AY282">
        <v>77007</v>
      </c>
      <c r="AZ282">
        <v>48201510700</v>
      </c>
      <c r="BA282" t="s">
        <v>170</v>
      </c>
      <c r="BB282" t="s">
        <v>171</v>
      </c>
      <c r="BC282">
        <v>162048</v>
      </c>
      <c r="BD282">
        <v>2994</v>
      </c>
      <c r="BE282" t="s">
        <v>327</v>
      </c>
      <c r="BF282" t="s">
        <v>327</v>
      </c>
      <c r="BG282" t="s">
        <v>327</v>
      </c>
    </row>
    <row r="283" spans="1:59" x14ac:dyDescent="0.25">
      <c r="A283">
        <v>291043</v>
      </c>
      <c r="B283">
        <v>17486079</v>
      </c>
      <c r="C283">
        <v>2019</v>
      </c>
      <c r="D283" s="80">
        <v>43827</v>
      </c>
      <c r="E283">
        <v>11</v>
      </c>
      <c r="F283" t="s">
        <v>178</v>
      </c>
      <c r="G283" t="s">
        <v>161</v>
      </c>
      <c r="H283" t="s">
        <v>323</v>
      </c>
      <c r="I283" t="s">
        <v>184</v>
      </c>
      <c r="J283">
        <v>29.766524799999999</v>
      </c>
      <c r="K283">
        <v>-95.39815308</v>
      </c>
      <c r="L283" t="s">
        <v>174</v>
      </c>
      <c r="M283" t="s">
        <v>164</v>
      </c>
      <c r="N283" t="s">
        <v>185</v>
      </c>
      <c r="O283" t="s">
        <v>166</v>
      </c>
      <c r="P283" t="s">
        <v>167</v>
      </c>
      <c r="Q283" t="s">
        <v>87</v>
      </c>
      <c r="R283" t="s">
        <v>186</v>
      </c>
      <c r="S283">
        <v>0</v>
      </c>
      <c r="T283">
        <v>0</v>
      </c>
      <c r="U283">
        <v>0</v>
      </c>
      <c r="V283">
        <v>0</v>
      </c>
      <c r="W283">
        <v>0</v>
      </c>
      <c r="X283">
        <v>2</v>
      </c>
      <c r="Y283">
        <v>0</v>
      </c>
      <c r="Z283">
        <v>0</v>
      </c>
      <c r="AA283">
        <v>0</v>
      </c>
      <c r="AB283">
        <v>0</v>
      </c>
      <c r="AC283">
        <v>0</v>
      </c>
      <c r="AD283">
        <v>2</v>
      </c>
      <c r="AE283">
        <v>0</v>
      </c>
      <c r="AF283">
        <v>0</v>
      </c>
      <c r="AG283">
        <v>0</v>
      </c>
      <c r="AH283">
        <v>0</v>
      </c>
      <c r="AI283">
        <v>0</v>
      </c>
      <c r="AJ283">
        <v>0</v>
      </c>
      <c r="AK283">
        <v>0</v>
      </c>
      <c r="AL283">
        <v>0</v>
      </c>
      <c r="AM283">
        <v>0</v>
      </c>
      <c r="AN283">
        <v>0</v>
      </c>
      <c r="AO283">
        <v>0</v>
      </c>
      <c r="AP283">
        <v>0</v>
      </c>
      <c r="AQ283">
        <v>0</v>
      </c>
      <c r="AR283">
        <v>0</v>
      </c>
      <c r="AS283">
        <v>0</v>
      </c>
      <c r="AT283">
        <v>0</v>
      </c>
      <c r="AU283" t="s">
        <v>51</v>
      </c>
      <c r="AV283" t="s">
        <v>325</v>
      </c>
      <c r="AW283" t="s">
        <v>169</v>
      </c>
      <c r="AX283" t="s">
        <v>326</v>
      </c>
      <c r="AY283">
        <v>77007</v>
      </c>
      <c r="AZ283">
        <v>48201510700</v>
      </c>
      <c r="BA283" t="s">
        <v>170</v>
      </c>
      <c r="BB283" t="s">
        <v>171</v>
      </c>
      <c r="BC283">
        <v>162048</v>
      </c>
      <c r="BD283">
        <v>2994</v>
      </c>
      <c r="BE283" t="s">
        <v>327</v>
      </c>
      <c r="BF283" t="s">
        <v>327</v>
      </c>
      <c r="BG283" t="s">
        <v>327</v>
      </c>
    </row>
    <row r="284" spans="1:59" x14ac:dyDescent="0.25">
      <c r="A284">
        <v>291766</v>
      </c>
      <c r="B284">
        <v>17489847</v>
      </c>
      <c r="C284">
        <v>2019</v>
      </c>
      <c r="D284" s="80">
        <v>43812</v>
      </c>
      <c r="E284">
        <v>23</v>
      </c>
      <c r="F284" t="s">
        <v>172</v>
      </c>
      <c r="G284" t="s">
        <v>161</v>
      </c>
      <c r="H284" t="s">
        <v>323</v>
      </c>
      <c r="I284" t="s">
        <v>173</v>
      </c>
      <c r="J284">
        <v>29.766470099999999</v>
      </c>
      <c r="K284">
        <v>-95.39814887</v>
      </c>
      <c r="L284" t="s">
        <v>330</v>
      </c>
      <c r="M284" t="s">
        <v>330</v>
      </c>
      <c r="N284" t="s">
        <v>352</v>
      </c>
      <c r="O284" t="s">
        <v>166</v>
      </c>
      <c r="P284" t="s">
        <v>330</v>
      </c>
      <c r="Q284" t="s">
        <v>86</v>
      </c>
      <c r="R284" t="s">
        <v>324</v>
      </c>
      <c r="S284">
        <v>0</v>
      </c>
      <c r="T284">
        <v>0</v>
      </c>
      <c r="U284">
        <v>0</v>
      </c>
      <c r="V284">
        <v>0</v>
      </c>
      <c r="W284">
        <v>0</v>
      </c>
      <c r="X284">
        <v>0</v>
      </c>
      <c r="Y284">
        <v>2</v>
      </c>
      <c r="Z284">
        <v>0</v>
      </c>
      <c r="AA284">
        <v>0</v>
      </c>
      <c r="AB284">
        <v>0</v>
      </c>
      <c r="AC284">
        <v>0</v>
      </c>
      <c r="AD284">
        <v>0</v>
      </c>
      <c r="AE284">
        <v>0</v>
      </c>
      <c r="AF284">
        <v>2</v>
      </c>
      <c r="AG284">
        <v>0</v>
      </c>
      <c r="AH284">
        <v>0</v>
      </c>
      <c r="AI284">
        <v>0</v>
      </c>
      <c r="AJ284">
        <v>0</v>
      </c>
      <c r="AK284">
        <v>0</v>
      </c>
      <c r="AL284">
        <v>0</v>
      </c>
      <c r="AM284">
        <v>0</v>
      </c>
      <c r="AN284">
        <v>0</v>
      </c>
      <c r="AO284">
        <v>0</v>
      </c>
      <c r="AP284">
        <v>0</v>
      </c>
      <c r="AQ284">
        <v>0</v>
      </c>
      <c r="AR284">
        <v>0</v>
      </c>
      <c r="AS284">
        <v>0</v>
      </c>
      <c r="AT284">
        <v>0</v>
      </c>
      <c r="AU284" t="s">
        <v>51</v>
      </c>
      <c r="AV284" t="s">
        <v>325</v>
      </c>
      <c r="AW284" t="s">
        <v>169</v>
      </c>
      <c r="AX284" t="s">
        <v>326</v>
      </c>
      <c r="AY284">
        <v>77007</v>
      </c>
      <c r="AZ284">
        <v>48201510700</v>
      </c>
      <c r="BA284" t="s">
        <v>170</v>
      </c>
      <c r="BB284" t="s">
        <v>171</v>
      </c>
      <c r="BC284">
        <v>162048</v>
      </c>
      <c r="BD284">
        <v>2994</v>
      </c>
      <c r="BE284" t="s">
        <v>327</v>
      </c>
      <c r="BF284" t="s">
        <v>327</v>
      </c>
      <c r="BG284" t="s">
        <v>327</v>
      </c>
    </row>
    <row r="285" spans="1:59" x14ac:dyDescent="0.25">
      <c r="A285">
        <v>294799</v>
      </c>
      <c r="B285">
        <v>17520958</v>
      </c>
      <c r="C285">
        <v>2019</v>
      </c>
      <c r="D285" s="80">
        <v>43815</v>
      </c>
      <c r="E285">
        <v>11</v>
      </c>
      <c r="F285" t="s">
        <v>183</v>
      </c>
      <c r="G285" t="s">
        <v>161</v>
      </c>
      <c r="H285" t="s">
        <v>323</v>
      </c>
      <c r="I285" t="s">
        <v>188</v>
      </c>
      <c r="J285">
        <v>29.769634799999999</v>
      </c>
      <c r="K285">
        <v>-95.39815308</v>
      </c>
      <c r="L285" t="s">
        <v>174</v>
      </c>
      <c r="M285" t="s">
        <v>164</v>
      </c>
      <c r="N285" t="s">
        <v>199</v>
      </c>
      <c r="O285" t="s">
        <v>166</v>
      </c>
      <c r="P285" t="s">
        <v>125</v>
      </c>
      <c r="Q285" t="s">
        <v>90</v>
      </c>
      <c r="R285" t="s">
        <v>168</v>
      </c>
      <c r="S285">
        <v>0</v>
      </c>
      <c r="T285">
        <v>0</v>
      </c>
      <c r="U285">
        <v>0</v>
      </c>
      <c r="V285">
        <v>2</v>
      </c>
      <c r="W285">
        <v>2</v>
      </c>
      <c r="X285">
        <v>0</v>
      </c>
      <c r="Y285">
        <v>0</v>
      </c>
      <c r="Z285">
        <v>0</v>
      </c>
      <c r="AA285">
        <v>0</v>
      </c>
      <c r="AB285">
        <v>0</v>
      </c>
      <c r="AC285">
        <v>2</v>
      </c>
      <c r="AD285">
        <v>0</v>
      </c>
      <c r="AE285">
        <v>2</v>
      </c>
      <c r="AF285">
        <v>0</v>
      </c>
      <c r="AG285">
        <v>0</v>
      </c>
      <c r="AH285">
        <v>0</v>
      </c>
      <c r="AI285">
        <v>0</v>
      </c>
      <c r="AJ285">
        <v>0</v>
      </c>
      <c r="AK285">
        <v>0</v>
      </c>
      <c r="AL285">
        <v>0</v>
      </c>
      <c r="AM285">
        <v>0</v>
      </c>
      <c r="AN285">
        <v>0</v>
      </c>
      <c r="AO285">
        <v>0</v>
      </c>
      <c r="AP285">
        <v>0</v>
      </c>
      <c r="AQ285">
        <v>0</v>
      </c>
      <c r="AR285">
        <v>0</v>
      </c>
      <c r="AS285">
        <v>0</v>
      </c>
      <c r="AT285">
        <v>0</v>
      </c>
      <c r="AU285" t="s">
        <v>51</v>
      </c>
      <c r="AV285" t="s">
        <v>325</v>
      </c>
      <c r="AW285" t="s">
        <v>169</v>
      </c>
      <c r="AX285" t="s">
        <v>332</v>
      </c>
      <c r="AY285">
        <v>77007</v>
      </c>
      <c r="AZ285">
        <v>48201510700</v>
      </c>
      <c r="BA285" t="s">
        <v>170</v>
      </c>
      <c r="BB285" t="s">
        <v>171</v>
      </c>
      <c r="BC285">
        <v>56888</v>
      </c>
      <c r="BD285">
        <v>2994</v>
      </c>
      <c r="BE285" t="s">
        <v>327</v>
      </c>
      <c r="BF285" t="s">
        <v>327</v>
      </c>
      <c r="BG285" t="s">
        <v>327</v>
      </c>
    </row>
    <row r="286" spans="1:59" x14ac:dyDescent="0.25">
      <c r="A286">
        <v>297746</v>
      </c>
      <c r="B286">
        <v>17501001</v>
      </c>
      <c r="C286">
        <v>2020</v>
      </c>
      <c r="D286" s="80">
        <v>43837</v>
      </c>
      <c r="E286">
        <v>15</v>
      </c>
      <c r="F286" t="s">
        <v>195</v>
      </c>
      <c r="G286" t="s">
        <v>161</v>
      </c>
      <c r="H286" t="s">
        <v>323</v>
      </c>
      <c r="I286" t="s">
        <v>188</v>
      </c>
      <c r="J286">
        <v>29.76611462</v>
      </c>
      <c r="K286">
        <v>-95.398121739999993</v>
      </c>
      <c r="L286" t="s">
        <v>174</v>
      </c>
      <c r="M286" t="s">
        <v>164</v>
      </c>
      <c r="N286" t="s">
        <v>199</v>
      </c>
      <c r="O286" t="s">
        <v>166</v>
      </c>
      <c r="P286" t="s">
        <v>167</v>
      </c>
      <c r="Q286" t="s">
        <v>86</v>
      </c>
      <c r="R286" t="s">
        <v>197</v>
      </c>
      <c r="S286">
        <v>0</v>
      </c>
      <c r="T286">
        <v>0</v>
      </c>
      <c r="U286">
        <v>0</v>
      </c>
      <c r="V286">
        <v>0</v>
      </c>
      <c r="W286">
        <v>0</v>
      </c>
      <c r="X286">
        <v>1</v>
      </c>
      <c r="Y286">
        <v>1</v>
      </c>
      <c r="Z286">
        <v>0</v>
      </c>
      <c r="AA286">
        <v>0</v>
      </c>
      <c r="AB286">
        <v>0</v>
      </c>
      <c r="AC286">
        <v>0</v>
      </c>
      <c r="AD286">
        <v>1</v>
      </c>
      <c r="AE286">
        <v>0</v>
      </c>
      <c r="AF286">
        <v>1</v>
      </c>
      <c r="AG286">
        <v>0</v>
      </c>
      <c r="AH286">
        <v>0</v>
      </c>
      <c r="AI286">
        <v>0</v>
      </c>
      <c r="AJ286">
        <v>0</v>
      </c>
      <c r="AK286">
        <v>0</v>
      </c>
      <c r="AL286">
        <v>0</v>
      </c>
      <c r="AM286">
        <v>0</v>
      </c>
      <c r="AN286">
        <v>0</v>
      </c>
      <c r="AO286">
        <v>0</v>
      </c>
      <c r="AP286">
        <v>0</v>
      </c>
      <c r="AQ286">
        <v>0</v>
      </c>
      <c r="AR286">
        <v>0</v>
      </c>
      <c r="AS286">
        <v>0</v>
      </c>
      <c r="AT286">
        <v>0</v>
      </c>
      <c r="AU286" t="s">
        <v>51</v>
      </c>
      <c r="AV286" t="s">
        <v>325</v>
      </c>
      <c r="AW286" t="s">
        <v>169</v>
      </c>
      <c r="AX286" t="s">
        <v>326</v>
      </c>
      <c r="AY286">
        <v>77007</v>
      </c>
      <c r="AZ286">
        <v>48201510700</v>
      </c>
      <c r="BA286" t="s">
        <v>170</v>
      </c>
      <c r="BB286" t="s">
        <v>171</v>
      </c>
      <c r="BC286">
        <v>162048</v>
      </c>
      <c r="BD286">
        <v>2994</v>
      </c>
      <c r="BE286" t="s">
        <v>327</v>
      </c>
      <c r="BF286" t="s">
        <v>327</v>
      </c>
      <c r="BG286" t="s">
        <v>327</v>
      </c>
    </row>
    <row r="287" spans="1:59" x14ac:dyDescent="0.25">
      <c r="A287">
        <v>301757</v>
      </c>
      <c r="B287">
        <v>17520776</v>
      </c>
      <c r="C287">
        <v>2020</v>
      </c>
      <c r="D287" s="80">
        <v>43848</v>
      </c>
      <c r="E287">
        <v>10</v>
      </c>
      <c r="F287" t="s">
        <v>178</v>
      </c>
      <c r="G287" t="s">
        <v>161</v>
      </c>
      <c r="H287" t="s">
        <v>323</v>
      </c>
      <c r="I287" t="s">
        <v>162</v>
      </c>
      <c r="J287">
        <v>29.766524799999999</v>
      </c>
      <c r="K287">
        <v>-95.39815308</v>
      </c>
      <c r="L287" t="s">
        <v>202</v>
      </c>
      <c r="M287" t="s">
        <v>164</v>
      </c>
      <c r="N287" t="s">
        <v>185</v>
      </c>
      <c r="O287" t="s">
        <v>166</v>
      </c>
      <c r="P287" t="s">
        <v>167</v>
      </c>
      <c r="Q287" t="s">
        <v>87</v>
      </c>
      <c r="R287" t="s">
        <v>168</v>
      </c>
      <c r="S287">
        <v>0</v>
      </c>
      <c r="T287">
        <v>0</v>
      </c>
      <c r="U287">
        <v>0</v>
      </c>
      <c r="V287">
        <v>0</v>
      </c>
      <c r="W287">
        <v>0</v>
      </c>
      <c r="X287">
        <v>3</v>
      </c>
      <c r="Y287">
        <v>0</v>
      </c>
      <c r="Z287">
        <v>0</v>
      </c>
      <c r="AA287">
        <v>0</v>
      </c>
      <c r="AB287">
        <v>0</v>
      </c>
      <c r="AC287">
        <v>0</v>
      </c>
      <c r="AD287">
        <v>3</v>
      </c>
      <c r="AE287">
        <v>0</v>
      </c>
      <c r="AF287">
        <v>0</v>
      </c>
      <c r="AG287">
        <v>0</v>
      </c>
      <c r="AH287">
        <v>0</v>
      </c>
      <c r="AI287">
        <v>0</v>
      </c>
      <c r="AJ287">
        <v>0</v>
      </c>
      <c r="AK287">
        <v>0</v>
      </c>
      <c r="AL287">
        <v>0</v>
      </c>
      <c r="AM287">
        <v>0</v>
      </c>
      <c r="AN287">
        <v>0</v>
      </c>
      <c r="AO287">
        <v>0</v>
      </c>
      <c r="AP287">
        <v>0</v>
      </c>
      <c r="AQ287">
        <v>0</v>
      </c>
      <c r="AR287">
        <v>0</v>
      </c>
      <c r="AS287">
        <v>0</v>
      </c>
      <c r="AT287">
        <v>0</v>
      </c>
      <c r="AU287" t="s">
        <v>51</v>
      </c>
      <c r="AV287" t="s">
        <v>325</v>
      </c>
      <c r="AW287" t="s">
        <v>169</v>
      </c>
      <c r="AX287" t="s">
        <v>326</v>
      </c>
      <c r="AY287">
        <v>77007</v>
      </c>
      <c r="AZ287">
        <v>48201510700</v>
      </c>
      <c r="BA287" t="s">
        <v>170</v>
      </c>
      <c r="BB287" t="s">
        <v>171</v>
      </c>
      <c r="BC287">
        <v>162048</v>
      </c>
      <c r="BD287">
        <v>2994</v>
      </c>
      <c r="BE287" t="s">
        <v>327</v>
      </c>
      <c r="BF287" t="s">
        <v>327</v>
      </c>
      <c r="BG287" t="s">
        <v>327</v>
      </c>
    </row>
    <row r="288" spans="1:59" x14ac:dyDescent="0.25">
      <c r="A288">
        <v>302565</v>
      </c>
      <c r="B288">
        <v>17524638</v>
      </c>
      <c r="C288">
        <v>2020</v>
      </c>
      <c r="D288" s="80">
        <v>43845</v>
      </c>
      <c r="E288">
        <v>18</v>
      </c>
      <c r="F288" t="s">
        <v>198</v>
      </c>
      <c r="G288" t="s">
        <v>161</v>
      </c>
      <c r="H288" t="s">
        <v>323</v>
      </c>
      <c r="I288" t="s">
        <v>173</v>
      </c>
      <c r="J288">
        <v>29.76679893</v>
      </c>
      <c r="K288">
        <v>-95.39815308</v>
      </c>
      <c r="L288" t="s">
        <v>174</v>
      </c>
      <c r="M288" t="s">
        <v>192</v>
      </c>
      <c r="N288" t="s">
        <v>189</v>
      </c>
      <c r="O288" t="s">
        <v>166</v>
      </c>
      <c r="P288" t="s">
        <v>167</v>
      </c>
      <c r="Q288" t="s">
        <v>86</v>
      </c>
      <c r="R288" t="s">
        <v>182</v>
      </c>
      <c r="S288">
        <v>0</v>
      </c>
      <c r="T288">
        <v>0</v>
      </c>
      <c r="U288">
        <v>0</v>
      </c>
      <c r="V288">
        <v>0</v>
      </c>
      <c r="W288">
        <v>0</v>
      </c>
      <c r="X288">
        <v>2</v>
      </c>
      <c r="Y288">
        <v>0</v>
      </c>
      <c r="Z288">
        <v>0</v>
      </c>
      <c r="AA288">
        <v>0</v>
      </c>
      <c r="AB288">
        <v>0</v>
      </c>
      <c r="AC288">
        <v>0</v>
      </c>
      <c r="AD288">
        <v>2</v>
      </c>
      <c r="AE288">
        <v>0</v>
      </c>
      <c r="AF288">
        <v>0</v>
      </c>
      <c r="AG288">
        <v>0</v>
      </c>
      <c r="AH288">
        <v>0</v>
      </c>
      <c r="AI288">
        <v>0</v>
      </c>
      <c r="AJ288">
        <v>0</v>
      </c>
      <c r="AK288">
        <v>0</v>
      </c>
      <c r="AL288">
        <v>0</v>
      </c>
      <c r="AM288">
        <v>0</v>
      </c>
      <c r="AN288">
        <v>0</v>
      </c>
      <c r="AO288">
        <v>0</v>
      </c>
      <c r="AP288">
        <v>0</v>
      </c>
      <c r="AQ288">
        <v>0</v>
      </c>
      <c r="AR288">
        <v>0</v>
      </c>
      <c r="AS288">
        <v>0</v>
      </c>
      <c r="AT288">
        <v>0</v>
      </c>
      <c r="AU288" t="s">
        <v>51</v>
      </c>
      <c r="AV288" t="s">
        <v>325</v>
      </c>
      <c r="AW288" t="s">
        <v>169</v>
      </c>
      <c r="AX288" t="s">
        <v>326</v>
      </c>
      <c r="AY288">
        <v>77007</v>
      </c>
      <c r="AZ288">
        <v>48201510700</v>
      </c>
      <c r="BA288" t="s">
        <v>170</v>
      </c>
      <c r="BB288" t="s">
        <v>171</v>
      </c>
      <c r="BC288">
        <v>162048</v>
      </c>
      <c r="BD288">
        <v>2994</v>
      </c>
      <c r="BE288" t="s">
        <v>327</v>
      </c>
      <c r="BF288" t="s">
        <v>327</v>
      </c>
      <c r="BG288" t="s">
        <v>327</v>
      </c>
    </row>
    <row r="289" spans="1:59" x14ac:dyDescent="0.25">
      <c r="A289">
        <v>302668</v>
      </c>
      <c r="B289">
        <v>17525114</v>
      </c>
      <c r="C289">
        <v>2020</v>
      </c>
      <c r="D289" s="80">
        <v>43847</v>
      </c>
      <c r="E289">
        <v>8</v>
      </c>
      <c r="F289" t="s">
        <v>172</v>
      </c>
      <c r="G289" t="s">
        <v>161</v>
      </c>
      <c r="H289" t="s">
        <v>323</v>
      </c>
      <c r="I289" t="s">
        <v>177</v>
      </c>
      <c r="J289">
        <v>29.76611462</v>
      </c>
      <c r="K289">
        <v>-95.398121739999993</v>
      </c>
      <c r="L289" t="s">
        <v>163</v>
      </c>
      <c r="M289" t="s">
        <v>164</v>
      </c>
      <c r="N289" t="s">
        <v>343</v>
      </c>
      <c r="O289" t="s">
        <v>166</v>
      </c>
      <c r="P289" t="s">
        <v>167</v>
      </c>
      <c r="Q289" t="s">
        <v>90</v>
      </c>
      <c r="R289" t="s">
        <v>182</v>
      </c>
      <c r="S289">
        <v>0</v>
      </c>
      <c r="T289">
        <v>0</v>
      </c>
      <c r="U289">
        <v>0</v>
      </c>
      <c r="V289">
        <v>0</v>
      </c>
      <c r="W289">
        <v>0</v>
      </c>
      <c r="X289">
        <v>1</v>
      </c>
      <c r="Y289">
        <v>1</v>
      </c>
      <c r="Z289">
        <v>0</v>
      </c>
      <c r="AA289">
        <v>0</v>
      </c>
      <c r="AB289">
        <v>0</v>
      </c>
      <c r="AC289">
        <v>0</v>
      </c>
      <c r="AD289">
        <v>1</v>
      </c>
      <c r="AE289">
        <v>0</v>
      </c>
      <c r="AF289">
        <v>1</v>
      </c>
      <c r="AG289">
        <v>0</v>
      </c>
      <c r="AH289">
        <v>0</v>
      </c>
      <c r="AI289">
        <v>0</v>
      </c>
      <c r="AJ289">
        <v>0</v>
      </c>
      <c r="AK289">
        <v>0</v>
      </c>
      <c r="AL289">
        <v>0</v>
      </c>
      <c r="AM289">
        <v>0</v>
      </c>
      <c r="AN289">
        <v>0</v>
      </c>
      <c r="AO289">
        <v>0</v>
      </c>
      <c r="AP289">
        <v>0</v>
      </c>
      <c r="AQ289">
        <v>0</v>
      </c>
      <c r="AR289">
        <v>0</v>
      </c>
      <c r="AS289">
        <v>0</v>
      </c>
      <c r="AT289">
        <v>0</v>
      </c>
      <c r="AU289" t="s">
        <v>51</v>
      </c>
      <c r="AV289" t="s">
        <v>325</v>
      </c>
      <c r="AW289" t="s">
        <v>169</v>
      </c>
      <c r="AX289" t="s">
        <v>326</v>
      </c>
      <c r="AY289">
        <v>77007</v>
      </c>
      <c r="AZ289">
        <v>48201510700</v>
      </c>
      <c r="BA289" t="s">
        <v>170</v>
      </c>
      <c r="BB289" t="s">
        <v>171</v>
      </c>
      <c r="BC289">
        <v>162048</v>
      </c>
      <c r="BD289">
        <v>2994</v>
      </c>
      <c r="BE289" t="s">
        <v>327</v>
      </c>
      <c r="BF289" t="s">
        <v>327</v>
      </c>
      <c r="BG289" t="s">
        <v>327</v>
      </c>
    </row>
    <row r="290" spans="1:59" x14ac:dyDescent="0.25">
      <c r="A290">
        <v>304195</v>
      </c>
      <c r="B290">
        <v>17531801</v>
      </c>
      <c r="C290">
        <v>2020</v>
      </c>
      <c r="D290" s="80">
        <v>43852</v>
      </c>
      <c r="E290">
        <v>21</v>
      </c>
      <c r="F290" t="s">
        <v>198</v>
      </c>
      <c r="G290" t="s">
        <v>161</v>
      </c>
      <c r="H290" t="s">
        <v>323</v>
      </c>
      <c r="I290" t="s">
        <v>179</v>
      </c>
      <c r="J290">
        <v>29.769626580000001</v>
      </c>
      <c r="K290">
        <v>-95.398152999999994</v>
      </c>
      <c r="L290" t="s">
        <v>202</v>
      </c>
      <c r="M290" t="s">
        <v>192</v>
      </c>
      <c r="N290" t="s">
        <v>189</v>
      </c>
      <c r="O290" t="s">
        <v>166</v>
      </c>
      <c r="P290" t="s">
        <v>167</v>
      </c>
      <c r="Q290" t="s">
        <v>90</v>
      </c>
      <c r="R290" t="s">
        <v>352</v>
      </c>
      <c r="S290">
        <v>0</v>
      </c>
      <c r="T290">
        <v>0</v>
      </c>
      <c r="U290">
        <v>0</v>
      </c>
      <c r="V290">
        <v>0</v>
      </c>
      <c r="W290">
        <v>0</v>
      </c>
      <c r="X290">
        <v>1</v>
      </c>
      <c r="Y290">
        <v>1</v>
      </c>
      <c r="Z290">
        <v>0</v>
      </c>
      <c r="AA290">
        <v>0</v>
      </c>
      <c r="AB290">
        <v>0</v>
      </c>
      <c r="AC290">
        <v>0</v>
      </c>
      <c r="AD290">
        <v>1</v>
      </c>
      <c r="AE290">
        <v>0</v>
      </c>
      <c r="AF290">
        <v>1</v>
      </c>
      <c r="AG290">
        <v>0</v>
      </c>
      <c r="AH290">
        <v>0</v>
      </c>
      <c r="AI290">
        <v>0</v>
      </c>
      <c r="AJ290">
        <v>0</v>
      </c>
      <c r="AK290">
        <v>0</v>
      </c>
      <c r="AL290">
        <v>0</v>
      </c>
      <c r="AM290">
        <v>0</v>
      </c>
      <c r="AN290">
        <v>0</v>
      </c>
      <c r="AO290">
        <v>0</v>
      </c>
      <c r="AP290">
        <v>0</v>
      </c>
      <c r="AQ290">
        <v>0</v>
      </c>
      <c r="AR290">
        <v>0</v>
      </c>
      <c r="AS290">
        <v>0</v>
      </c>
      <c r="AT290">
        <v>0</v>
      </c>
      <c r="AU290" t="s">
        <v>51</v>
      </c>
      <c r="AV290" t="s">
        <v>325</v>
      </c>
      <c r="AW290" t="s">
        <v>169</v>
      </c>
      <c r="AX290" t="s">
        <v>332</v>
      </c>
      <c r="AY290">
        <v>77007</v>
      </c>
      <c r="AZ290">
        <v>48201510700</v>
      </c>
      <c r="BA290" t="s">
        <v>170</v>
      </c>
      <c r="BB290" t="s">
        <v>171</v>
      </c>
      <c r="BC290">
        <v>56888</v>
      </c>
      <c r="BD290">
        <v>2994</v>
      </c>
      <c r="BE290" t="s">
        <v>327</v>
      </c>
      <c r="BF290" t="s">
        <v>327</v>
      </c>
      <c r="BG290" t="s">
        <v>327</v>
      </c>
    </row>
    <row r="291" spans="1:59" x14ac:dyDescent="0.25">
      <c r="A291">
        <v>309460</v>
      </c>
      <c r="B291">
        <v>17553945</v>
      </c>
      <c r="C291">
        <v>2020</v>
      </c>
      <c r="D291" s="80">
        <v>43860</v>
      </c>
      <c r="E291">
        <v>0</v>
      </c>
      <c r="F291" t="s">
        <v>160</v>
      </c>
      <c r="G291" t="s">
        <v>161</v>
      </c>
      <c r="H291" t="s">
        <v>357</v>
      </c>
      <c r="I291" t="s">
        <v>162</v>
      </c>
      <c r="J291">
        <v>29.766524799999999</v>
      </c>
      <c r="K291">
        <v>-95.39815308</v>
      </c>
      <c r="L291" t="s">
        <v>174</v>
      </c>
      <c r="M291" t="s">
        <v>192</v>
      </c>
      <c r="N291" t="s">
        <v>185</v>
      </c>
      <c r="O291" t="s">
        <v>166</v>
      </c>
      <c r="P291" t="s">
        <v>125</v>
      </c>
      <c r="Q291" t="s">
        <v>87</v>
      </c>
      <c r="R291" t="s">
        <v>186</v>
      </c>
      <c r="S291">
        <v>0</v>
      </c>
      <c r="T291">
        <v>0</v>
      </c>
      <c r="U291">
        <v>0</v>
      </c>
      <c r="V291">
        <v>1</v>
      </c>
      <c r="W291">
        <v>1</v>
      </c>
      <c r="X291">
        <v>1</v>
      </c>
      <c r="Y291">
        <v>0</v>
      </c>
      <c r="Z291">
        <v>0</v>
      </c>
      <c r="AA291">
        <v>0</v>
      </c>
      <c r="AB291">
        <v>0</v>
      </c>
      <c r="AC291">
        <v>1</v>
      </c>
      <c r="AD291">
        <v>1</v>
      </c>
      <c r="AE291">
        <v>1</v>
      </c>
      <c r="AF291">
        <v>0</v>
      </c>
      <c r="AG291">
        <v>0</v>
      </c>
      <c r="AH291">
        <v>0</v>
      </c>
      <c r="AI291">
        <v>0</v>
      </c>
      <c r="AJ291">
        <v>0</v>
      </c>
      <c r="AK291">
        <v>0</v>
      </c>
      <c r="AL291">
        <v>0</v>
      </c>
      <c r="AM291">
        <v>0</v>
      </c>
      <c r="AN291">
        <v>0</v>
      </c>
      <c r="AO291">
        <v>0</v>
      </c>
      <c r="AP291">
        <v>0</v>
      </c>
      <c r="AQ291">
        <v>0</v>
      </c>
      <c r="AR291">
        <v>0</v>
      </c>
      <c r="AS291">
        <v>0</v>
      </c>
      <c r="AT291">
        <v>0</v>
      </c>
      <c r="AU291" t="s">
        <v>51</v>
      </c>
      <c r="AV291" t="s">
        <v>325</v>
      </c>
      <c r="AW291" t="s">
        <v>169</v>
      </c>
      <c r="AX291" t="s">
        <v>326</v>
      </c>
      <c r="AY291">
        <v>77007</v>
      </c>
      <c r="AZ291">
        <v>48201510700</v>
      </c>
      <c r="BA291" t="s">
        <v>170</v>
      </c>
      <c r="BB291" t="s">
        <v>171</v>
      </c>
      <c r="BC291">
        <v>162048</v>
      </c>
      <c r="BD291">
        <v>2994</v>
      </c>
      <c r="BE291" t="s">
        <v>327</v>
      </c>
      <c r="BF291" t="s">
        <v>327</v>
      </c>
      <c r="BG291" t="s">
        <v>327</v>
      </c>
    </row>
    <row r="292" spans="1:59" x14ac:dyDescent="0.25">
      <c r="A292">
        <v>314841</v>
      </c>
      <c r="B292">
        <v>17577176</v>
      </c>
      <c r="C292">
        <v>2020</v>
      </c>
      <c r="D292" s="80">
        <v>43849</v>
      </c>
      <c r="E292">
        <v>2</v>
      </c>
      <c r="F292" t="s">
        <v>191</v>
      </c>
      <c r="G292" t="s">
        <v>161</v>
      </c>
      <c r="H292" t="s">
        <v>357</v>
      </c>
      <c r="I292" t="s">
        <v>162</v>
      </c>
      <c r="J292">
        <v>29.766524799999999</v>
      </c>
      <c r="K292">
        <v>-95.39815308</v>
      </c>
      <c r="L292" t="s">
        <v>174</v>
      </c>
      <c r="M292" t="s">
        <v>339</v>
      </c>
      <c r="N292" t="s">
        <v>189</v>
      </c>
      <c r="O292" t="s">
        <v>370</v>
      </c>
      <c r="P292" t="s">
        <v>330</v>
      </c>
      <c r="Q292" t="s">
        <v>86</v>
      </c>
      <c r="R292" t="s">
        <v>197</v>
      </c>
      <c r="AU292" t="s">
        <v>51</v>
      </c>
      <c r="AV292" t="s">
        <v>325</v>
      </c>
      <c r="AW292" t="s">
        <v>169</v>
      </c>
      <c r="AX292" t="s">
        <v>326</v>
      </c>
      <c r="AY292">
        <v>77007</v>
      </c>
      <c r="AZ292">
        <v>48201510700</v>
      </c>
      <c r="BA292" t="s">
        <v>170</v>
      </c>
      <c r="BB292" t="s">
        <v>171</v>
      </c>
      <c r="BC292">
        <v>162048</v>
      </c>
      <c r="BD292">
        <v>2994</v>
      </c>
      <c r="BE292" t="s">
        <v>327</v>
      </c>
      <c r="BF292" t="s">
        <v>327</v>
      </c>
      <c r="BG292" t="s">
        <v>327</v>
      </c>
    </row>
    <row r="293" spans="1:59" x14ac:dyDescent="0.25">
      <c r="A293">
        <v>346134</v>
      </c>
      <c r="B293">
        <v>17706887</v>
      </c>
      <c r="C293">
        <v>2020</v>
      </c>
      <c r="D293" s="80">
        <v>43981</v>
      </c>
      <c r="E293">
        <v>23</v>
      </c>
      <c r="F293" t="s">
        <v>178</v>
      </c>
      <c r="G293" t="s">
        <v>161</v>
      </c>
      <c r="H293" t="s">
        <v>323</v>
      </c>
      <c r="I293" t="s">
        <v>173</v>
      </c>
      <c r="J293">
        <v>29.76611462</v>
      </c>
      <c r="K293">
        <v>-95.398121739999993</v>
      </c>
      <c r="L293" t="s">
        <v>174</v>
      </c>
      <c r="M293" t="s">
        <v>192</v>
      </c>
      <c r="N293" t="s">
        <v>189</v>
      </c>
      <c r="O293" t="s">
        <v>166</v>
      </c>
      <c r="P293" t="s">
        <v>167</v>
      </c>
      <c r="Q293" t="s">
        <v>86</v>
      </c>
      <c r="R293" t="s">
        <v>367</v>
      </c>
      <c r="S293">
        <v>0</v>
      </c>
      <c r="T293">
        <v>0</v>
      </c>
      <c r="U293">
        <v>0</v>
      </c>
      <c r="V293">
        <v>0</v>
      </c>
      <c r="W293">
        <v>0</v>
      </c>
      <c r="X293">
        <v>5</v>
      </c>
      <c r="Y293">
        <v>0</v>
      </c>
      <c r="Z293">
        <v>0</v>
      </c>
      <c r="AA293">
        <v>0</v>
      </c>
      <c r="AB293">
        <v>0</v>
      </c>
      <c r="AC293">
        <v>0</v>
      </c>
      <c r="AD293">
        <v>5</v>
      </c>
      <c r="AE293">
        <v>0</v>
      </c>
      <c r="AF293">
        <v>0</v>
      </c>
      <c r="AG293">
        <v>0</v>
      </c>
      <c r="AH293">
        <v>0</v>
      </c>
      <c r="AI293">
        <v>0</v>
      </c>
      <c r="AJ293">
        <v>0</v>
      </c>
      <c r="AK293">
        <v>0</v>
      </c>
      <c r="AL293">
        <v>0</v>
      </c>
      <c r="AM293">
        <v>0</v>
      </c>
      <c r="AN293">
        <v>0</v>
      </c>
      <c r="AO293">
        <v>0</v>
      </c>
      <c r="AP293">
        <v>0</v>
      </c>
      <c r="AQ293">
        <v>0</v>
      </c>
      <c r="AR293">
        <v>0</v>
      </c>
      <c r="AS293">
        <v>0</v>
      </c>
      <c r="AT293">
        <v>0</v>
      </c>
      <c r="AU293" t="s">
        <v>51</v>
      </c>
      <c r="AV293" t="s">
        <v>325</v>
      </c>
      <c r="AW293" t="s">
        <v>169</v>
      </c>
      <c r="AX293" t="s">
        <v>326</v>
      </c>
      <c r="AY293">
        <v>77007</v>
      </c>
      <c r="AZ293">
        <v>48201510700</v>
      </c>
      <c r="BA293" t="s">
        <v>170</v>
      </c>
      <c r="BB293" t="s">
        <v>171</v>
      </c>
      <c r="BC293">
        <v>162048</v>
      </c>
      <c r="BD293">
        <v>2994</v>
      </c>
      <c r="BE293" t="s">
        <v>327</v>
      </c>
      <c r="BF293" t="s">
        <v>327</v>
      </c>
      <c r="BG293" t="s">
        <v>327</v>
      </c>
    </row>
    <row r="294" spans="1:59" x14ac:dyDescent="0.25">
      <c r="A294">
        <v>360608</v>
      </c>
      <c r="B294">
        <v>17767610</v>
      </c>
      <c r="C294">
        <v>2020</v>
      </c>
      <c r="D294" s="80">
        <v>44020</v>
      </c>
      <c r="E294">
        <v>18</v>
      </c>
      <c r="F294" t="s">
        <v>198</v>
      </c>
      <c r="G294" t="s">
        <v>161</v>
      </c>
      <c r="H294" t="s">
        <v>331</v>
      </c>
      <c r="I294" t="s">
        <v>162</v>
      </c>
      <c r="J294">
        <v>29.769673529999999</v>
      </c>
      <c r="K294">
        <v>-95.398437090000002</v>
      </c>
      <c r="L294" t="s">
        <v>174</v>
      </c>
      <c r="M294" t="s">
        <v>164</v>
      </c>
      <c r="N294" t="s">
        <v>189</v>
      </c>
      <c r="O294" t="s">
        <v>166</v>
      </c>
      <c r="P294" t="s">
        <v>125</v>
      </c>
      <c r="Q294" t="s">
        <v>86</v>
      </c>
      <c r="R294" t="s">
        <v>182</v>
      </c>
      <c r="S294">
        <v>0</v>
      </c>
      <c r="T294">
        <v>0</v>
      </c>
      <c r="U294">
        <v>0</v>
      </c>
      <c r="V294">
        <v>1</v>
      </c>
      <c r="W294">
        <v>1</v>
      </c>
      <c r="X294">
        <v>1</v>
      </c>
      <c r="Y294">
        <v>0</v>
      </c>
      <c r="Z294">
        <v>0</v>
      </c>
      <c r="AA294">
        <v>0</v>
      </c>
      <c r="AB294">
        <v>0</v>
      </c>
      <c r="AC294">
        <v>1</v>
      </c>
      <c r="AD294">
        <v>1</v>
      </c>
      <c r="AE294">
        <v>1</v>
      </c>
      <c r="AF294">
        <v>0</v>
      </c>
      <c r="AG294">
        <v>0</v>
      </c>
      <c r="AH294">
        <v>0</v>
      </c>
      <c r="AI294">
        <v>0</v>
      </c>
      <c r="AJ294">
        <v>0</v>
      </c>
      <c r="AK294">
        <v>0</v>
      </c>
      <c r="AL294">
        <v>0</v>
      </c>
      <c r="AM294">
        <v>0</v>
      </c>
      <c r="AN294">
        <v>0</v>
      </c>
      <c r="AO294">
        <v>0</v>
      </c>
      <c r="AP294">
        <v>0</v>
      </c>
      <c r="AQ294">
        <v>0</v>
      </c>
      <c r="AR294">
        <v>0</v>
      </c>
      <c r="AS294">
        <v>0</v>
      </c>
      <c r="AT294">
        <v>0</v>
      </c>
      <c r="AU294" t="s">
        <v>51</v>
      </c>
      <c r="AV294" t="s">
        <v>325</v>
      </c>
      <c r="AW294" t="s">
        <v>169</v>
      </c>
      <c r="AX294" t="s">
        <v>332</v>
      </c>
      <c r="AY294">
        <v>77007</v>
      </c>
      <c r="AZ294">
        <v>48201510700</v>
      </c>
      <c r="BA294" t="s">
        <v>170</v>
      </c>
      <c r="BB294" t="s">
        <v>171</v>
      </c>
      <c r="BC294">
        <v>56888</v>
      </c>
      <c r="BD294">
        <v>2994</v>
      </c>
      <c r="BE294" t="s">
        <v>327</v>
      </c>
      <c r="BF294" t="s">
        <v>327</v>
      </c>
      <c r="BG294" t="s">
        <v>327</v>
      </c>
    </row>
    <row r="295" spans="1:59" x14ac:dyDescent="0.25">
      <c r="A295">
        <v>370726</v>
      </c>
      <c r="B295">
        <v>17807936</v>
      </c>
      <c r="C295">
        <v>2020</v>
      </c>
      <c r="D295" s="80">
        <v>44047</v>
      </c>
      <c r="E295">
        <v>19</v>
      </c>
      <c r="F295" t="s">
        <v>195</v>
      </c>
      <c r="G295" t="s">
        <v>161</v>
      </c>
      <c r="H295" t="s">
        <v>357</v>
      </c>
      <c r="I295" t="s">
        <v>162</v>
      </c>
      <c r="J295">
        <v>29.766524799999999</v>
      </c>
      <c r="K295">
        <v>-95.39815308</v>
      </c>
      <c r="L295" t="s">
        <v>174</v>
      </c>
      <c r="M295" t="s">
        <v>164</v>
      </c>
      <c r="N295" t="s">
        <v>185</v>
      </c>
      <c r="O295" t="s">
        <v>166</v>
      </c>
      <c r="P295" t="s">
        <v>175</v>
      </c>
      <c r="Q295" t="s">
        <v>87</v>
      </c>
      <c r="R295" t="s">
        <v>186</v>
      </c>
      <c r="S295">
        <v>0</v>
      </c>
      <c r="T295">
        <v>0</v>
      </c>
      <c r="U295">
        <v>1</v>
      </c>
      <c r="V295">
        <v>0</v>
      </c>
      <c r="W295">
        <v>1</v>
      </c>
      <c r="X295">
        <v>1</v>
      </c>
      <c r="Y295">
        <v>0</v>
      </c>
      <c r="Z295">
        <v>0</v>
      </c>
      <c r="AA295">
        <v>0</v>
      </c>
      <c r="AB295">
        <v>1</v>
      </c>
      <c r="AC295">
        <v>0</v>
      </c>
      <c r="AD295">
        <v>1</v>
      </c>
      <c r="AE295">
        <v>1</v>
      </c>
      <c r="AF295">
        <v>0</v>
      </c>
      <c r="AG295">
        <v>0</v>
      </c>
      <c r="AH295">
        <v>0</v>
      </c>
      <c r="AI295">
        <v>0</v>
      </c>
      <c r="AJ295">
        <v>0</v>
      </c>
      <c r="AK295">
        <v>0</v>
      </c>
      <c r="AL295">
        <v>0</v>
      </c>
      <c r="AM295">
        <v>0</v>
      </c>
      <c r="AN295">
        <v>0</v>
      </c>
      <c r="AO295">
        <v>0</v>
      </c>
      <c r="AP295">
        <v>0</v>
      </c>
      <c r="AQ295">
        <v>0</v>
      </c>
      <c r="AR295">
        <v>0</v>
      </c>
      <c r="AS295">
        <v>0</v>
      </c>
      <c r="AT295">
        <v>0</v>
      </c>
      <c r="AU295" t="s">
        <v>51</v>
      </c>
      <c r="AV295" t="s">
        <v>325</v>
      </c>
      <c r="AW295" t="s">
        <v>169</v>
      </c>
      <c r="AX295" t="s">
        <v>326</v>
      </c>
      <c r="AY295">
        <v>77007</v>
      </c>
      <c r="AZ295">
        <v>48201510700</v>
      </c>
      <c r="BA295" t="s">
        <v>170</v>
      </c>
      <c r="BB295" t="s">
        <v>171</v>
      </c>
      <c r="BC295">
        <v>162048</v>
      </c>
      <c r="BD295">
        <v>2994</v>
      </c>
      <c r="BE295" t="s">
        <v>327</v>
      </c>
      <c r="BF295" t="s">
        <v>327</v>
      </c>
      <c r="BG295" t="s">
        <v>327</v>
      </c>
    </row>
    <row r="296" spans="1:59" x14ac:dyDescent="0.25">
      <c r="A296">
        <v>370753</v>
      </c>
      <c r="B296">
        <v>17807980</v>
      </c>
      <c r="C296">
        <v>2020</v>
      </c>
      <c r="D296" s="80">
        <v>44050</v>
      </c>
      <c r="E296">
        <v>17</v>
      </c>
      <c r="F296" t="s">
        <v>172</v>
      </c>
      <c r="G296" t="s">
        <v>161</v>
      </c>
      <c r="H296" t="s">
        <v>357</v>
      </c>
      <c r="I296" t="s">
        <v>162</v>
      </c>
      <c r="J296">
        <v>29.766524799999999</v>
      </c>
      <c r="K296">
        <v>-95.39815308</v>
      </c>
      <c r="L296" t="s">
        <v>174</v>
      </c>
      <c r="M296" t="s">
        <v>164</v>
      </c>
      <c r="N296" t="s">
        <v>189</v>
      </c>
      <c r="O296" t="s">
        <v>166</v>
      </c>
      <c r="P296" t="s">
        <v>167</v>
      </c>
      <c r="Q296" t="s">
        <v>87</v>
      </c>
      <c r="R296" t="s">
        <v>186</v>
      </c>
      <c r="S296">
        <v>0</v>
      </c>
      <c r="T296">
        <v>0</v>
      </c>
      <c r="U296">
        <v>0</v>
      </c>
      <c r="V296">
        <v>0</v>
      </c>
      <c r="W296">
        <v>0</v>
      </c>
      <c r="X296">
        <v>1</v>
      </c>
      <c r="Y296">
        <v>1</v>
      </c>
      <c r="Z296">
        <v>0</v>
      </c>
      <c r="AA296">
        <v>0</v>
      </c>
      <c r="AB296">
        <v>0</v>
      </c>
      <c r="AC296">
        <v>0</v>
      </c>
      <c r="AD296">
        <v>1</v>
      </c>
      <c r="AE296">
        <v>0</v>
      </c>
      <c r="AF296">
        <v>1</v>
      </c>
      <c r="AG296">
        <v>0</v>
      </c>
      <c r="AH296">
        <v>0</v>
      </c>
      <c r="AI296">
        <v>0</v>
      </c>
      <c r="AJ296">
        <v>0</v>
      </c>
      <c r="AK296">
        <v>0</v>
      </c>
      <c r="AL296">
        <v>0</v>
      </c>
      <c r="AM296">
        <v>0</v>
      </c>
      <c r="AN296">
        <v>0</v>
      </c>
      <c r="AO296">
        <v>0</v>
      </c>
      <c r="AP296">
        <v>0</v>
      </c>
      <c r="AQ296">
        <v>0</v>
      </c>
      <c r="AR296">
        <v>0</v>
      </c>
      <c r="AS296">
        <v>0</v>
      </c>
      <c r="AT296">
        <v>0</v>
      </c>
      <c r="AU296" t="s">
        <v>51</v>
      </c>
      <c r="AV296" t="s">
        <v>325</v>
      </c>
      <c r="AW296" t="s">
        <v>169</v>
      </c>
      <c r="AX296" t="s">
        <v>326</v>
      </c>
      <c r="AY296">
        <v>77007</v>
      </c>
      <c r="AZ296">
        <v>48201510700</v>
      </c>
      <c r="BA296" t="s">
        <v>170</v>
      </c>
      <c r="BB296" t="s">
        <v>171</v>
      </c>
      <c r="BC296">
        <v>162048</v>
      </c>
      <c r="BD296">
        <v>2994</v>
      </c>
      <c r="BE296" t="s">
        <v>327</v>
      </c>
      <c r="BF296" t="s">
        <v>327</v>
      </c>
      <c r="BG296" t="s">
        <v>327</v>
      </c>
    </row>
    <row r="297" spans="1:59" x14ac:dyDescent="0.25">
      <c r="A297">
        <v>383886</v>
      </c>
      <c r="B297">
        <v>17863672</v>
      </c>
      <c r="C297">
        <v>2020</v>
      </c>
      <c r="D297" s="80">
        <v>44087</v>
      </c>
      <c r="E297">
        <v>17</v>
      </c>
      <c r="F297" t="s">
        <v>191</v>
      </c>
      <c r="G297" t="s">
        <v>161</v>
      </c>
      <c r="H297" t="s">
        <v>323</v>
      </c>
      <c r="I297" t="s">
        <v>179</v>
      </c>
      <c r="J297">
        <v>29.766524799999999</v>
      </c>
      <c r="K297">
        <v>-95.39815308</v>
      </c>
      <c r="L297" t="s">
        <v>174</v>
      </c>
      <c r="M297" t="s">
        <v>164</v>
      </c>
      <c r="N297" t="s">
        <v>189</v>
      </c>
      <c r="O297" t="s">
        <v>166</v>
      </c>
      <c r="P297" t="s">
        <v>167</v>
      </c>
      <c r="Q297" t="s">
        <v>87</v>
      </c>
      <c r="R297" t="s">
        <v>335</v>
      </c>
      <c r="S297">
        <v>0</v>
      </c>
      <c r="T297">
        <v>0</v>
      </c>
      <c r="U297">
        <v>0</v>
      </c>
      <c r="V297">
        <v>0</v>
      </c>
      <c r="W297">
        <v>0</v>
      </c>
      <c r="X297">
        <v>1</v>
      </c>
      <c r="Y297">
        <v>1</v>
      </c>
      <c r="Z297">
        <v>0</v>
      </c>
      <c r="AA297">
        <v>0</v>
      </c>
      <c r="AB297">
        <v>0</v>
      </c>
      <c r="AC297">
        <v>0</v>
      </c>
      <c r="AD297">
        <v>1</v>
      </c>
      <c r="AE297">
        <v>0</v>
      </c>
      <c r="AF297">
        <v>1</v>
      </c>
      <c r="AG297">
        <v>0</v>
      </c>
      <c r="AH297">
        <v>0</v>
      </c>
      <c r="AI297">
        <v>0</v>
      </c>
      <c r="AJ297">
        <v>0</v>
      </c>
      <c r="AK297">
        <v>0</v>
      </c>
      <c r="AL297">
        <v>0</v>
      </c>
      <c r="AM297">
        <v>0</v>
      </c>
      <c r="AN297">
        <v>0</v>
      </c>
      <c r="AO297">
        <v>0</v>
      </c>
      <c r="AP297">
        <v>0</v>
      </c>
      <c r="AQ297">
        <v>0</v>
      </c>
      <c r="AR297">
        <v>0</v>
      </c>
      <c r="AS297">
        <v>0</v>
      </c>
      <c r="AT297">
        <v>0</v>
      </c>
      <c r="AU297" t="s">
        <v>51</v>
      </c>
      <c r="AV297" t="s">
        <v>325</v>
      </c>
      <c r="AW297" t="s">
        <v>169</v>
      </c>
      <c r="AX297" t="s">
        <v>326</v>
      </c>
      <c r="AY297">
        <v>77007</v>
      </c>
      <c r="AZ297">
        <v>48201510700</v>
      </c>
      <c r="BA297" t="s">
        <v>170</v>
      </c>
      <c r="BB297" t="s">
        <v>171</v>
      </c>
      <c r="BC297">
        <v>162048</v>
      </c>
      <c r="BD297">
        <v>2994</v>
      </c>
      <c r="BE297" t="s">
        <v>327</v>
      </c>
      <c r="BF297" t="s">
        <v>327</v>
      </c>
      <c r="BG297" t="s">
        <v>327</v>
      </c>
    </row>
    <row r="298" spans="1:59" x14ac:dyDescent="0.25">
      <c r="A298">
        <v>423789</v>
      </c>
      <c r="B298">
        <v>18030037</v>
      </c>
      <c r="C298">
        <v>2020</v>
      </c>
      <c r="D298" s="80">
        <v>44191</v>
      </c>
      <c r="E298">
        <v>10</v>
      </c>
      <c r="F298" t="s">
        <v>178</v>
      </c>
      <c r="G298" t="s">
        <v>161</v>
      </c>
      <c r="H298" t="s">
        <v>323</v>
      </c>
      <c r="I298" t="s">
        <v>184</v>
      </c>
      <c r="J298">
        <v>29.766524799999999</v>
      </c>
      <c r="K298">
        <v>-95.39815308</v>
      </c>
      <c r="L298" t="s">
        <v>174</v>
      </c>
      <c r="M298" t="s">
        <v>164</v>
      </c>
      <c r="N298" t="s">
        <v>189</v>
      </c>
      <c r="O298" t="s">
        <v>166</v>
      </c>
      <c r="P298" t="s">
        <v>167</v>
      </c>
      <c r="Q298" t="s">
        <v>87</v>
      </c>
      <c r="R298" t="s">
        <v>186</v>
      </c>
      <c r="S298">
        <v>0</v>
      </c>
      <c r="T298">
        <v>0</v>
      </c>
      <c r="U298">
        <v>0</v>
      </c>
      <c r="V298">
        <v>0</v>
      </c>
      <c r="W298">
        <v>0</v>
      </c>
      <c r="X298">
        <v>2</v>
      </c>
      <c r="Y298">
        <v>0</v>
      </c>
      <c r="Z298">
        <v>0</v>
      </c>
      <c r="AA298">
        <v>0</v>
      </c>
      <c r="AB298">
        <v>0</v>
      </c>
      <c r="AC298">
        <v>0</v>
      </c>
      <c r="AD298">
        <v>2</v>
      </c>
      <c r="AE298">
        <v>0</v>
      </c>
      <c r="AF298">
        <v>0</v>
      </c>
      <c r="AG298">
        <v>0</v>
      </c>
      <c r="AH298">
        <v>0</v>
      </c>
      <c r="AI298">
        <v>0</v>
      </c>
      <c r="AJ298">
        <v>0</v>
      </c>
      <c r="AK298">
        <v>0</v>
      </c>
      <c r="AL298">
        <v>0</v>
      </c>
      <c r="AM298">
        <v>0</v>
      </c>
      <c r="AN298">
        <v>0</v>
      </c>
      <c r="AO298">
        <v>0</v>
      </c>
      <c r="AP298">
        <v>0</v>
      </c>
      <c r="AQ298">
        <v>0</v>
      </c>
      <c r="AR298">
        <v>0</v>
      </c>
      <c r="AS298">
        <v>0</v>
      </c>
      <c r="AT298">
        <v>0</v>
      </c>
      <c r="AU298" t="s">
        <v>51</v>
      </c>
      <c r="AV298" t="s">
        <v>325</v>
      </c>
      <c r="AW298" t="s">
        <v>169</v>
      </c>
      <c r="AX298" t="s">
        <v>326</v>
      </c>
      <c r="AY298">
        <v>77007</v>
      </c>
      <c r="AZ298">
        <v>48201510700</v>
      </c>
      <c r="BA298" t="s">
        <v>170</v>
      </c>
      <c r="BB298" t="s">
        <v>171</v>
      </c>
      <c r="BC298">
        <v>162048</v>
      </c>
      <c r="BD298">
        <v>2994</v>
      </c>
      <c r="BE298" t="s">
        <v>327</v>
      </c>
      <c r="BF298" t="s">
        <v>327</v>
      </c>
      <c r="BG298" t="s">
        <v>327</v>
      </c>
    </row>
    <row r="299" spans="1:59" x14ac:dyDescent="0.25">
      <c r="A299">
        <v>428655</v>
      </c>
      <c r="B299">
        <v>18128900</v>
      </c>
      <c r="C299">
        <v>2020</v>
      </c>
      <c r="D299" s="80">
        <v>44175</v>
      </c>
      <c r="E299">
        <v>14</v>
      </c>
      <c r="F299" t="s">
        <v>160</v>
      </c>
      <c r="G299" t="s">
        <v>161</v>
      </c>
      <c r="H299" t="s">
        <v>323</v>
      </c>
      <c r="I299" t="s">
        <v>173</v>
      </c>
      <c r="J299">
        <v>29.766524799999999</v>
      </c>
      <c r="K299">
        <v>-95.39815308</v>
      </c>
      <c r="L299" t="s">
        <v>174</v>
      </c>
      <c r="M299" t="s">
        <v>164</v>
      </c>
      <c r="N299" t="s">
        <v>189</v>
      </c>
      <c r="O299" t="s">
        <v>166</v>
      </c>
      <c r="P299" t="s">
        <v>167</v>
      </c>
      <c r="Q299" t="s">
        <v>87</v>
      </c>
      <c r="R299" t="s">
        <v>182</v>
      </c>
      <c r="S299">
        <v>0</v>
      </c>
      <c r="T299">
        <v>0</v>
      </c>
      <c r="U299">
        <v>0</v>
      </c>
      <c r="V299">
        <v>0</v>
      </c>
      <c r="W299">
        <v>0</v>
      </c>
      <c r="X299">
        <v>4</v>
      </c>
      <c r="Y299">
        <v>0</v>
      </c>
      <c r="Z299">
        <v>0</v>
      </c>
      <c r="AA299">
        <v>0</v>
      </c>
      <c r="AB299">
        <v>0</v>
      </c>
      <c r="AC299">
        <v>0</v>
      </c>
      <c r="AD299">
        <v>4</v>
      </c>
      <c r="AE299">
        <v>0</v>
      </c>
      <c r="AF299">
        <v>0</v>
      </c>
      <c r="AG299">
        <v>0</v>
      </c>
      <c r="AH299">
        <v>0</v>
      </c>
      <c r="AI299">
        <v>0</v>
      </c>
      <c r="AJ299">
        <v>0</v>
      </c>
      <c r="AK299">
        <v>0</v>
      </c>
      <c r="AL299">
        <v>0</v>
      </c>
      <c r="AM299">
        <v>0</v>
      </c>
      <c r="AN299">
        <v>0</v>
      </c>
      <c r="AO299">
        <v>0</v>
      </c>
      <c r="AP299">
        <v>0</v>
      </c>
      <c r="AQ299">
        <v>0</v>
      </c>
      <c r="AR299">
        <v>0</v>
      </c>
      <c r="AS299">
        <v>0</v>
      </c>
      <c r="AT299">
        <v>0</v>
      </c>
      <c r="AU299" t="s">
        <v>51</v>
      </c>
      <c r="AV299" t="s">
        <v>325</v>
      </c>
      <c r="AW299" t="s">
        <v>169</v>
      </c>
      <c r="AX299" t="s">
        <v>326</v>
      </c>
      <c r="AY299">
        <v>77007</v>
      </c>
      <c r="AZ299">
        <v>48201510700</v>
      </c>
      <c r="BA299" t="s">
        <v>170</v>
      </c>
      <c r="BB299" t="s">
        <v>171</v>
      </c>
      <c r="BC299">
        <v>162048</v>
      </c>
      <c r="BD299">
        <v>2994</v>
      </c>
      <c r="BE299" t="s">
        <v>327</v>
      </c>
      <c r="BF299" t="s">
        <v>327</v>
      </c>
      <c r="BG299" t="s">
        <v>327</v>
      </c>
    </row>
    <row r="300" spans="1:59" x14ac:dyDescent="0.25">
      <c r="A300">
        <v>430788</v>
      </c>
      <c r="B300">
        <v>18051202</v>
      </c>
      <c r="C300">
        <v>2021</v>
      </c>
      <c r="D300" s="80">
        <v>44202</v>
      </c>
      <c r="E300">
        <v>8</v>
      </c>
      <c r="F300" t="s">
        <v>198</v>
      </c>
      <c r="G300" t="s">
        <v>161</v>
      </c>
      <c r="H300" t="s">
        <v>323</v>
      </c>
      <c r="I300" t="s">
        <v>184</v>
      </c>
      <c r="J300">
        <v>29.766524799999999</v>
      </c>
      <c r="K300">
        <v>-95.39815308</v>
      </c>
      <c r="L300" t="s">
        <v>163</v>
      </c>
      <c r="M300" t="s">
        <v>164</v>
      </c>
      <c r="N300" t="s">
        <v>185</v>
      </c>
      <c r="O300" t="s">
        <v>166</v>
      </c>
      <c r="P300" t="s">
        <v>125</v>
      </c>
      <c r="Q300" t="s">
        <v>87</v>
      </c>
      <c r="R300" t="s">
        <v>186</v>
      </c>
      <c r="S300">
        <v>0</v>
      </c>
      <c r="T300">
        <v>0</v>
      </c>
      <c r="U300">
        <v>0</v>
      </c>
      <c r="V300">
        <v>1</v>
      </c>
      <c r="W300">
        <v>1</v>
      </c>
      <c r="X300">
        <v>1</v>
      </c>
      <c r="Y300">
        <v>0</v>
      </c>
      <c r="Z300">
        <v>0</v>
      </c>
      <c r="AA300">
        <v>0</v>
      </c>
      <c r="AB300">
        <v>0</v>
      </c>
      <c r="AC300">
        <v>1</v>
      </c>
      <c r="AD300">
        <v>1</v>
      </c>
      <c r="AE300">
        <v>1</v>
      </c>
      <c r="AF300">
        <v>0</v>
      </c>
      <c r="AG300">
        <v>0</v>
      </c>
      <c r="AH300">
        <v>0</v>
      </c>
      <c r="AI300">
        <v>0</v>
      </c>
      <c r="AJ300">
        <v>0</v>
      </c>
      <c r="AK300">
        <v>0</v>
      </c>
      <c r="AL300">
        <v>0</v>
      </c>
      <c r="AM300">
        <v>0</v>
      </c>
      <c r="AN300">
        <v>0</v>
      </c>
      <c r="AO300">
        <v>0</v>
      </c>
      <c r="AP300">
        <v>0</v>
      </c>
      <c r="AQ300">
        <v>0</v>
      </c>
      <c r="AR300">
        <v>0</v>
      </c>
      <c r="AS300">
        <v>0</v>
      </c>
      <c r="AT300">
        <v>0</v>
      </c>
      <c r="AU300" t="s">
        <v>51</v>
      </c>
      <c r="AV300" t="s">
        <v>325</v>
      </c>
      <c r="AW300" t="s">
        <v>169</v>
      </c>
      <c r="AX300" t="s">
        <v>326</v>
      </c>
      <c r="AY300">
        <v>77007</v>
      </c>
      <c r="AZ300">
        <v>48201510701</v>
      </c>
      <c r="BA300" t="s">
        <v>170</v>
      </c>
      <c r="BB300" t="s">
        <v>171</v>
      </c>
      <c r="BC300">
        <v>162048</v>
      </c>
      <c r="BD300">
        <v>2994</v>
      </c>
      <c r="BE300" t="s">
        <v>327</v>
      </c>
      <c r="BF300" t="s">
        <v>327</v>
      </c>
      <c r="BG300" t="s">
        <v>327</v>
      </c>
    </row>
    <row r="301" spans="1:59" x14ac:dyDescent="0.25">
      <c r="A301">
        <v>440212</v>
      </c>
      <c r="B301">
        <v>18094422</v>
      </c>
      <c r="C301">
        <v>2021</v>
      </c>
      <c r="D301" s="80">
        <v>44229</v>
      </c>
      <c r="E301">
        <v>11</v>
      </c>
      <c r="F301" t="s">
        <v>195</v>
      </c>
      <c r="G301" t="s">
        <v>161</v>
      </c>
      <c r="H301" t="s">
        <v>357</v>
      </c>
      <c r="I301" t="s">
        <v>184</v>
      </c>
      <c r="J301">
        <v>29.766524799999999</v>
      </c>
      <c r="K301">
        <v>-95.398168870000006</v>
      </c>
      <c r="L301" t="s">
        <v>174</v>
      </c>
      <c r="M301" t="s">
        <v>164</v>
      </c>
      <c r="N301" t="s">
        <v>185</v>
      </c>
      <c r="O301" t="s">
        <v>166</v>
      </c>
      <c r="P301" t="s">
        <v>167</v>
      </c>
      <c r="Q301" t="s">
        <v>87</v>
      </c>
      <c r="R301" t="s">
        <v>186</v>
      </c>
      <c r="S301">
        <v>0</v>
      </c>
      <c r="T301">
        <v>0</v>
      </c>
      <c r="U301">
        <v>0</v>
      </c>
      <c r="V301">
        <v>0</v>
      </c>
      <c r="W301">
        <v>0</v>
      </c>
      <c r="X301">
        <v>3</v>
      </c>
      <c r="Y301">
        <v>0</v>
      </c>
      <c r="Z301">
        <v>0</v>
      </c>
      <c r="AA301">
        <v>0</v>
      </c>
      <c r="AB301">
        <v>0</v>
      </c>
      <c r="AC301">
        <v>0</v>
      </c>
      <c r="AD301">
        <v>3</v>
      </c>
      <c r="AE301">
        <v>0</v>
      </c>
      <c r="AF301">
        <v>0</v>
      </c>
      <c r="AG301">
        <v>0</v>
      </c>
      <c r="AH301">
        <v>0</v>
      </c>
      <c r="AI301">
        <v>0</v>
      </c>
      <c r="AJ301">
        <v>0</v>
      </c>
      <c r="AK301">
        <v>0</v>
      </c>
      <c r="AL301">
        <v>0</v>
      </c>
      <c r="AM301">
        <v>0</v>
      </c>
      <c r="AN301">
        <v>0</v>
      </c>
      <c r="AO301">
        <v>0</v>
      </c>
      <c r="AP301">
        <v>0</v>
      </c>
      <c r="AQ301">
        <v>0</v>
      </c>
      <c r="AR301">
        <v>0</v>
      </c>
      <c r="AS301">
        <v>0</v>
      </c>
      <c r="AT301">
        <v>0</v>
      </c>
      <c r="AU301" t="s">
        <v>51</v>
      </c>
      <c r="AV301" t="s">
        <v>325</v>
      </c>
      <c r="AW301" t="s">
        <v>169</v>
      </c>
      <c r="AX301" t="s">
        <v>326</v>
      </c>
      <c r="AY301">
        <v>77007</v>
      </c>
      <c r="AZ301">
        <v>48201510701</v>
      </c>
      <c r="BA301" t="s">
        <v>170</v>
      </c>
      <c r="BB301" t="s">
        <v>171</v>
      </c>
      <c r="BC301">
        <v>162048</v>
      </c>
      <c r="BD301">
        <v>2994</v>
      </c>
      <c r="BE301" t="s">
        <v>327</v>
      </c>
      <c r="BF301" t="s">
        <v>327</v>
      </c>
      <c r="BG301" t="s">
        <v>327</v>
      </c>
    </row>
    <row r="302" spans="1:59" x14ac:dyDescent="0.25">
      <c r="A302">
        <v>454115</v>
      </c>
      <c r="B302">
        <v>18153552</v>
      </c>
      <c r="C302">
        <v>2021</v>
      </c>
      <c r="D302" s="80">
        <v>44268</v>
      </c>
      <c r="E302">
        <v>16</v>
      </c>
      <c r="F302" t="s">
        <v>178</v>
      </c>
      <c r="G302" t="s">
        <v>161</v>
      </c>
      <c r="H302" t="s">
        <v>323</v>
      </c>
      <c r="I302" t="s">
        <v>177</v>
      </c>
      <c r="J302">
        <v>29.767963770000001</v>
      </c>
      <c r="K302">
        <v>-95.39815308</v>
      </c>
      <c r="L302" t="s">
        <v>174</v>
      </c>
      <c r="M302" t="s">
        <v>164</v>
      </c>
      <c r="N302" t="s">
        <v>189</v>
      </c>
      <c r="O302" t="s">
        <v>200</v>
      </c>
      <c r="P302" t="s">
        <v>167</v>
      </c>
      <c r="Q302" t="s">
        <v>86</v>
      </c>
      <c r="R302" t="s">
        <v>340</v>
      </c>
      <c r="S302">
        <v>0</v>
      </c>
      <c r="T302">
        <v>0</v>
      </c>
      <c r="U302">
        <v>0</v>
      </c>
      <c r="V302">
        <v>0</v>
      </c>
      <c r="W302">
        <v>0</v>
      </c>
      <c r="X302">
        <v>1</v>
      </c>
      <c r="Y302">
        <v>0</v>
      </c>
      <c r="Z302">
        <v>0</v>
      </c>
      <c r="AA302">
        <v>0</v>
      </c>
      <c r="AB302">
        <v>0</v>
      </c>
      <c r="AC302">
        <v>0</v>
      </c>
      <c r="AD302">
        <v>1</v>
      </c>
      <c r="AE302">
        <v>0</v>
      </c>
      <c r="AF302">
        <v>0</v>
      </c>
      <c r="AG302">
        <v>0</v>
      </c>
      <c r="AH302">
        <v>0</v>
      </c>
      <c r="AI302">
        <v>0</v>
      </c>
      <c r="AJ302">
        <v>0</v>
      </c>
      <c r="AK302">
        <v>0</v>
      </c>
      <c r="AL302">
        <v>0</v>
      </c>
      <c r="AM302">
        <v>0</v>
      </c>
      <c r="AN302">
        <v>0</v>
      </c>
      <c r="AO302">
        <v>0</v>
      </c>
      <c r="AP302">
        <v>0</v>
      </c>
      <c r="AQ302">
        <v>0</v>
      </c>
      <c r="AR302">
        <v>0</v>
      </c>
      <c r="AS302">
        <v>0</v>
      </c>
      <c r="AT302">
        <v>0</v>
      </c>
      <c r="AU302" t="s">
        <v>51</v>
      </c>
      <c r="AV302" t="s">
        <v>325</v>
      </c>
      <c r="AW302" t="s">
        <v>169</v>
      </c>
      <c r="AX302" t="s">
        <v>326</v>
      </c>
      <c r="AY302">
        <v>77007</v>
      </c>
      <c r="AZ302">
        <v>48201510702</v>
      </c>
      <c r="BA302" t="s">
        <v>170</v>
      </c>
      <c r="BB302" t="s">
        <v>171</v>
      </c>
      <c r="BC302">
        <v>162048</v>
      </c>
      <c r="BD302">
        <v>2994</v>
      </c>
      <c r="BE302" t="s">
        <v>327</v>
      </c>
      <c r="BF302" t="s">
        <v>327</v>
      </c>
      <c r="BG302" t="s">
        <v>327</v>
      </c>
    </row>
    <row r="303" spans="1:59" x14ac:dyDescent="0.25">
      <c r="A303">
        <v>454921</v>
      </c>
      <c r="B303">
        <v>18156933</v>
      </c>
      <c r="C303">
        <v>2021</v>
      </c>
      <c r="D303" s="80">
        <v>44257</v>
      </c>
      <c r="E303">
        <v>16</v>
      </c>
      <c r="F303" t="s">
        <v>195</v>
      </c>
      <c r="G303" t="s">
        <v>161</v>
      </c>
      <c r="H303" t="s">
        <v>357</v>
      </c>
      <c r="I303" t="s">
        <v>173</v>
      </c>
      <c r="J303">
        <v>29.766524799999999</v>
      </c>
      <c r="K303">
        <v>-95.39815308</v>
      </c>
      <c r="L303" t="s">
        <v>174</v>
      </c>
      <c r="M303" t="s">
        <v>164</v>
      </c>
      <c r="N303" t="s">
        <v>185</v>
      </c>
      <c r="O303" t="s">
        <v>166</v>
      </c>
      <c r="P303" t="s">
        <v>125</v>
      </c>
      <c r="Q303" t="s">
        <v>87</v>
      </c>
      <c r="R303" t="s">
        <v>194</v>
      </c>
      <c r="S303">
        <v>0</v>
      </c>
      <c r="T303">
        <v>0</v>
      </c>
      <c r="U303">
        <v>0</v>
      </c>
      <c r="V303">
        <v>1</v>
      </c>
      <c r="W303">
        <v>1</v>
      </c>
      <c r="X303">
        <v>1</v>
      </c>
      <c r="Y303">
        <v>0</v>
      </c>
      <c r="Z303">
        <v>0</v>
      </c>
      <c r="AA303">
        <v>0</v>
      </c>
      <c r="AB303">
        <v>0</v>
      </c>
      <c r="AC303">
        <v>1</v>
      </c>
      <c r="AD303">
        <v>1</v>
      </c>
      <c r="AE303">
        <v>1</v>
      </c>
      <c r="AF303">
        <v>0</v>
      </c>
      <c r="AG303">
        <v>0</v>
      </c>
      <c r="AH303">
        <v>0</v>
      </c>
      <c r="AI303">
        <v>0</v>
      </c>
      <c r="AJ303">
        <v>0</v>
      </c>
      <c r="AK303">
        <v>0</v>
      </c>
      <c r="AL303">
        <v>0</v>
      </c>
      <c r="AM303">
        <v>0</v>
      </c>
      <c r="AN303">
        <v>0</v>
      </c>
      <c r="AO303">
        <v>0</v>
      </c>
      <c r="AP303">
        <v>0</v>
      </c>
      <c r="AQ303">
        <v>0</v>
      </c>
      <c r="AR303">
        <v>0</v>
      </c>
      <c r="AS303">
        <v>0</v>
      </c>
      <c r="AT303">
        <v>0</v>
      </c>
      <c r="AU303" t="s">
        <v>51</v>
      </c>
      <c r="AV303" t="s">
        <v>325</v>
      </c>
      <c r="AW303" t="s">
        <v>169</v>
      </c>
      <c r="AX303" t="s">
        <v>326</v>
      </c>
      <c r="AY303">
        <v>77007</v>
      </c>
      <c r="AZ303">
        <v>48201510701</v>
      </c>
      <c r="BA303" t="s">
        <v>170</v>
      </c>
      <c r="BB303" t="s">
        <v>171</v>
      </c>
      <c r="BC303">
        <v>162048</v>
      </c>
      <c r="BD303">
        <v>2994</v>
      </c>
      <c r="BE303" t="s">
        <v>327</v>
      </c>
      <c r="BF303" t="s">
        <v>327</v>
      </c>
      <c r="BG303" t="s">
        <v>327</v>
      </c>
    </row>
    <row r="304" spans="1:59" x14ac:dyDescent="0.25">
      <c r="A304">
        <v>467050</v>
      </c>
      <c r="B304">
        <v>18206596</v>
      </c>
      <c r="C304">
        <v>2021</v>
      </c>
      <c r="D304" s="80">
        <v>44272</v>
      </c>
      <c r="E304">
        <v>18</v>
      </c>
      <c r="F304" t="s">
        <v>198</v>
      </c>
      <c r="G304" t="s">
        <v>161</v>
      </c>
      <c r="H304" t="s">
        <v>331</v>
      </c>
      <c r="I304" t="s">
        <v>188</v>
      </c>
      <c r="J304">
        <v>29.769634799999999</v>
      </c>
      <c r="K304">
        <v>-95.39815308</v>
      </c>
      <c r="L304" t="s">
        <v>174</v>
      </c>
      <c r="M304" t="s">
        <v>164</v>
      </c>
      <c r="N304" t="s">
        <v>185</v>
      </c>
      <c r="O304" t="s">
        <v>166</v>
      </c>
      <c r="P304" t="s">
        <v>125</v>
      </c>
      <c r="Q304" t="s">
        <v>87</v>
      </c>
      <c r="R304" t="s">
        <v>186</v>
      </c>
      <c r="S304">
        <v>0</v>
      </c>
      <c r="T304">
        <v>0</v>
      </c>
      <c r="U304">
        <v>0</v>
      </c>
      <c r="V304">
        <v>1</v>
      </c>
      <c r="W304">
        <v>1</v>
      </c>
      <c r="X304">
        <v>0</v>
      </c>
      <c r="Y304">
        <v>1</v>
      </c>
      <c r="Z304">
        <v>0</v>
      </c>
      <c r="AA304">
        <v>0</v>
      </c>
      <c r="AB304">
        <v>0</v>
      </c>
      <c r="AC304">
        <v>1</v>
      </c>
      <c r="AD304">
        <v>0</v>
      </c>
      <c r="AE304">
        <v>1</v>
      </c>
      <c r="AF304">
        <v>1</v>
      </c>
      <c r="AG304">
        <v>0</v>
      </c>
      <c r="AH304">
        <v>0</v>
      </c>
      <c r="AI304">
        <v>0</v>
      </c>
      <c r="AJ304">
        <v>0</v>
      </c>
      <c r="AK304">
        <v>0</v>
      </c>
      <c r="AL304">
        <v>0</v>
      </c>
      <c r="AM304">
        <v>0</v>
      </c>
      <c r="AN304">
        <v>0</v>
      </c>
      <c r="AO304">
        <v>0</v>
      </c>
      <c r="AP304">
        <v>0</v>
      </c>
      <c r="AQ304">
        <v>0</v>
      </c>
      <c r="AR304">
        <v>0</v>
      </c>
      <c r="AS304">
        <v>0</v>
      </c>
      <c r="AT304">
        <v>0</v>
      </c>
      <c r="AU304" t="s">
        <v>51</v>
      </c>
      <c r="AV304" t="s">
        <v>325</v>
      </c>
      <c r="AW304" t="s">
        <v>169</v>
      </c>
      <c r="AX304" t="s">
        <v>332</v>
      </c>
      <c r="AY304">
        <v>77007</v>
      </c>
      <c r="AZ304">
        <v>48201510702</v>
      </c>
      <c r="BA304" t="s">
        <v>170</v>
      </c>
      <c r="BB304" t="s">
        <v>171</v>
      </c>
      <c r="BC304">
        <v>56888</v>
      </c>
      <c r="BD304">
        <v>2994</v>
      </c>
      <c r="BE304" t="s">
        <v>327</v>
      </c>
      <c r="BF304" t="s">
        <v>327</v>
      </c>
      <c r="BG304" t="s">
        <v>327</v>
      </c>
    </row>
    <row r="305" spans="1:59" x14ac:dyDescent="0.25">
      <c r="A305">
        <v>471161</v>
      </c>
      <c r="B305">
        <v>18222546</v>
      </c>
      <c r="C305">
        <v>2021</v>
      </c>
      <c r="D305" s="80">
        <v>44310</v>
      </c>
      <c r="E305">
        <v>15</v>
      </c>
      <c r="F305" t="s">
        <v>178</v>
      </c>
      <c r="G305" t="s">
        <v>161</v>
      </c>
      <c r="H305" t="s">
        <v>323</v>
      </c>
      <c r="I305" t="s">
        <v>179</v>
      </c>
      <c r="J305">
        <v>29.768087009999999</v>
      </c>
      <c r="K305">
        <v>-95.398150509999994</v>
      </c>
      <c r="L305" t="s">
        <v>174</v>
      </c>
      <c r="M305" t="s">
        <v>164</v>
      </c>
      <c r="N305" t="s">
        <v>189</v>
      </c>
      <c r="O305" t="s">
        <v>166</v>
      </c>
      <c r="P305" t="s">
        <v>167</v>
      </c>
      <c r="Q305" t="s">
        <v>86</v>
      </c>
      <c r="R305" t="s">
        <v>182</v>
      </c>
      <c r="S305">
        <v>0</v>
      </c>
      <c r="T305">
        <v>0</v>
      </c>
      <c r="U305">
        <v>0</v>
      </c>
      <c r="V305">
        <v>0</v>
      </c>
      <c r="W305">
        <v>0</v>
      </c>
      <c r="X305">
        <v>3</v>
      </c>
      <c r="Y305">
        <v>0</v>
      </c>
      <c r="Z305">
        <v>0</v>
      </c>
      <c r="AA305">
        <v>0</v>
      </c>
      <c r="AB305">
        <v>0</v>
      </c>
      <c r="AC305">
        <v>0</v>
      </c>
      <c r="AD305">
        <v>3</v>
      </c>
      <c r="AE305">
        <v>0</v>
      </c>
      <c r="AF305">
        <v>0</v>
      </c>
      <c r="AG305">
        <v>0</v>
      </c>
      <c r="AH305">
        <v>0</v>
      </c>
      <c r="AI305">
        <v>0</v>
      </c>
      <c r="AJ305">
        <v>0</v>
      </c>
      <c r="AK305">
        <v>0</v>
      </c>
      <c r="AL305">
        <v>0</v>
      </c>
      <c r="AM305">
        <v>0</v>
      </c>
      <c r="AN305">
        <v>0</v>
      </c>
      <c r="AO305">
        <v>0</v>
      </c>
      <c r="AP305">
        <v>0</v>
      </c>
      <c r="AQ305">
        <v>0</v>
      </c>
      <c r="AR305">
        <v>0</v>
      </c>
      <c r="AS305">
        <v>0</v>
      </c>
      <c r="AT305">
        <v>0</v>
      </c>
      <c r="AU305" t="s">
        <v>51</v>
      </c>
      <c r="AV305" t="s">
        <v>325</v>
      </c>
      <c r="AW305" t="s">
        <v>169</v>
      </c>
      <c r="AX305" t="s">
        <v>326</v>
      </c>
      <c r="AY305">
        <v>77007</v>
      </c>
      <c r="AZ305">
        <v>48201510702</v>
      </c>
      <c r="BA305" t="s">
        <v>170</v>
      </c>
      <c r="BB305" t="s">
        <v>171</v>
      </c>
      <c r="BC305">
        <v>162048</v>
      </c>
      <c r="BD305">
        <v>2994</v>
      </c>
      <c r="BE305" t="s">
        <v>327</v>
      </c>
      <c r="BF305" t="s">
        <v>327</v>
      </c>
      <c r="BG305" t="s">
        <v>327</v>
      </c>
    </row>
    <row r="306" spans="1:59" x14ac:dyDescent="0.25">
      <c r="A306">
        <v>473652</v>
      </c>
      <c r="B306">
        <v>18231714</v>
      </c>
      <c r="C306">
        <v>2021</v>
      </c>
      <c r="D306" s="80">
        <v>44314</v>
      </c>
      <c r="E306">
        <v>17</v>
      </c>
      <c r="F306" t="s">
        <v>198</v>
      </c>
      <c r="G306" t="s">
        <v>161</v>
      </c>
      <c r="H306" t="s">
        <v>323</v>
      </c>
      <c r="I306" t="s">
        <v>188</v>
      </c>
      <c r="J306">
        <v>29.766039599999999</v>
      </c>
      <c r="K306">
        <v>-95.398113280000004</v>
      </c>
      <c r="L306" t="s">
        <v>174</v>
      </c>
      <c r="M306" t="s">
        <v>164</v>
      </c>
      <c r="N306" t="s">
        <v>189</v>
      </c>
      <c r="O306" t="s">
        <v>166</v>
      </c>
      <c r="P306" t="s">
        <v>125</v>
      </c>
      <c r="Q306" t="s">
        <v>86</v>
      </c>
      <c r="R306" t="s">
        <v>182</v>
      </c>
      <c r="S306">
        <v>0</v>
      </c>
      <c r="T306">
        <v>0</v>
      </c>
      <c r="U306">
        <v>0</v>
      </c>
      <c r="V306">
        <v>1</v>
      </c>
      <c r="W306">
        <v>1</v>
      </c>
      <c r="X306">
        <v>1</v>
      </c>
      <c r="Y306">
        <v>0</v>
      </c>
      <c r="Z306">
        <v>0</v>
      </c>
      <c r="AA306">
        <v>0</v>
      </c>
      <c r="AB306">
        <v>0</v>
      </c>
      <c r="AC306">
        <v>1</v>
      </c>
      <c r="AD306">
        <v>1</v>
      </c>
      <c r="AE306">
        <v>1</v>
      </c>
      <c r="AF306">
        <v>0</v>
      </c>
      <c r="AG306">
        <v>0</v>
      </c>
      <c r="AH306">
        <v>0</v>
      </c>
      <c r="AI306">
        <v>0</v>
      </c>
      <c r="AJ306">
        <v>0</v>
      </c>
      <c r="AK306">
        <v>0</v>
      </c>
      <c r="AL306">
        <v>0</v>
      </c>
      <c r="AM306">
        <v>0</v>
      </c>
      <c r="AN306">
        <v>0</v>
      </c>
      <c r="AO306">
        <v>0</v>
      </c>
      <c r="AP306">
        <v>0</v>
      </c>
      <c r="AQ306">
        <v>0</v>
      </c>
      <c r="AR306">
        <v>0</v>
      </c>
      <c r="AS306">
        <v>0</v>
      </c>
      <c r="AT306">
        <v>0</v>
      </c>
      <c r="AU306" t="s">
        <v>51</v>
      </c>
      <c r="AV306" t="s">
        <v>325</v>
      </c>
      <c r="AW306" t="s">
        <v>169</v>
      </c>
      <c r="AX306" t="s">
        <v>326</v>
      </c>
      <c r="AY306">
        <v>77007</v>
      </c>
      <c r="AZ306">
        <v>48201510701</v>
      </c>
      <c r="BA306" t="s">
        <v>170</v>
      </c>
      <c r="BB306" t="s">
        <v>171</v>
      </c>
      <c r="BC306">
        <v>162048</v>
      </c>
      <c r="BD306">
        <v>2994</v>
      </c>
      <c r="BE306" t="s">
        <v>327</v>
      </c>
      <c r="BF306" t="s">
        <v>327</v>
      </c>
      <c r="BG306" t="s">
        <v>327</v>
      </c>
    </row>
    <row r="307" spans="1:59" x14ac:dyDescent="0.25">
      <c r="A307">
        <v>497358</v>
      </c>
      <c r="B307">
        <v>18326160</v>
      </c>
      <c r="C307">
        <v>2021</v>
      </c>
      <c r="D307" s="80">
        <v>44356</v>
      </c>
      <c r="E307">
        <v>9</v>
      </c>
      <c r="F307" t="s">
        <v>198</v>
      </c>
      <c r="G307" t="s">
        <v>161</v>
      </c>
      <c r="H307" t="s">
        <v>323</v>
      </c>
      <c r="I307" t="s">
        <v>179</v>
      </c>
      <c r="J307">
        <v>29.766634450000002</v>
      </c>
      <c r="K307">
        <v>-95.39815308</v>
      </c>
      <c r="L307" t="s">
        <v>174</v>
      </c>
      <c r="M307" t="s">
        <v>164</v>
      </c>
      <c r="N307" t="s">
        <v>189</v>
      </c>
      <c r="O307" t="s">
        <v>166</v>
      </c>
      <c r="P307" t="s">
        <v>167</v>
      </c>
      <c r="Q307" t="s">
        <v>86</v>
      </c>
      <c r="R307" t="s">
        <v>335</v>
      </c>
      <c r="S307">
        <v>0</v>
      </c>
      <c r="T307">
        <v>0</v>
      </c>
      <c r="U307">
        <v>0</v>
      </c>
      <c r="V307">
        <v>0</v>
      </c>
      <c r="W307">
        <v>0</v>
      </c>
      <c r="X307">
        <v>3</v>
      </c>
      <c r="Y307">
        <v>0</v>
      </c>
      <c r="Z307">
        <v>0</v>
      </c>
      <c r="AA307">
        <v>0</v>
      </c>
      <c r="AB307">
        <v>0</v>
      </c>
      <c r="AC307">
        <v>0</v>
      </c>
      <c r="AD307">
        <v>3</v>
      </c>
      <c r="AE307">
        <v>0</v>
      </c>
      <c r="AF307">
        <v>0</v>
      </c>
      <c r="AG307">
        <v>0</v>
      </c>
      <c r="AH307">
        <v>0</v>
      </c>
      <c r="AI307">
        <v>0</v>
      </c>
      <c r="AJ307">
        <v>0</v>
      </c>
      <c r="AK307">
        <v>0</v>
      </c>
      <c r="AL307">
        <v>0</v>
      </c>
      <c r="AM307">
        <v>0</v>
      </c>
      <c r="AN307">
        <v>0</v>
      </c>
      <c r="AO307">
        <v>0</v>
      </c>
      <c r="AP307">
        <v>0</v>
      </c>
      <c r="AQ307">
        <v>0</v>
      </c>
      <c r="AR307">
        <v>0</v>
      </c>
      <c r="AS307">
        <v>0</v>
      </c>
      <c r="AT307">
        <v>0</v>
      </c>
      <c r="AU307" t="s">
        <v>51</v>
      </c>
      <c r="AV307" t="s">
        <v>325</v>
      </c>
      <c r="AW307" t="s">
        <v>169</v>
      </c>
      <c r="AX307" t="s">
        <v>326</v>
      </c>
      <c r="AY307">
        <v>77007</v>
      </c>
      <c r="AZ307">
        <v>48201510702</v>
      </c>
      <c r="BA307" t="s">
        <v>170</v>
      </c>
      <c r="BB307" t="s">
        <v>171</v>
      </c>
      <c r="BC307">
        <v>162048</v>
      </c>
      <c r="BD307">
        <v>2994</v>
      </c>
      <c r="BE307" t="s">
        <v>327</v>
      </c>
      <c r="BF307" t="s">
        <v>327</v>
      </c>
      <c r="BG307" t="s">
        <v>327</v>
      </c>
    </row>
    <row r="308" spans="1:59" x14ac:dyDescent="0.25">
      <c r="A308">
        <v>503974</v>
      </c>
      <c r="B308">
        <v>18353944</v>
      </c>
      <c r="C308">
        <v>2021</v>
      </c>
      <c r="D308" s="80">
        <v>44384</v>
      </c>
      <c r="E308">
        <v>0</v>
      </c>
      <c r="F308" t="s">
        <v>198</v>
      </c>
      <c r="G308" t="s">
        <v>161</v>
      </c>
      <c r="H308" t="s">
        <v>323</v>
      </c>
      <c r="I308" t="s">
        <v>179</v>
      </c>
      <c r="J308">
        <v>29.766039599999999</v>
      </c>
      <c r="K308">
        <v>-95.398113280000004</v>
      </c>
      <c r="L308" t="s">
        <v>174</v>
      </c>
      <c r="M308" t="s">
        <v>192</v>
      </c>
      <c r="N308" t="s">
        <v>189</v>
      </c>
      <c r="O308" t="s">
        <v>200</v>
      </c>
      <c r="P308" t="s">
        <v>167</v>
      </c>
      <c r="Q308" t="s">
        <v>86</v>
      </c>
      <c r="R308" t="s">
        <v>352</v>
      </c>
      <c r="S308">
        <v>0</v>
      </c>
      <c r="T308">
        <v>0</v>
      </c>
      <c r="U308">
        <v>0</v>
      </c>
      <c r="V308">
        <v>0</v>
      </c>
      <c r="W308">
        <v>0</v>
      </c>
      <c r="X308">
        <v>1</v>
      </c>
      <c r="Y308">
        <v>0</v>
      </c>
      <c r="Z308">
        <v>0</v>
      </c>
      <c r="AA308">
        <v>0</v>
      </c>
      <c r="AB308">
        <v>0</v>
      </c>
      <c r="AC308">
        <v>0</v>
      </c>
      <c r="AD308">
        <v>1</v>
      </c>
      <c r="AE308">
        <v>0</v>
      </c>
      <c r="AF308">
        <v>0</v>
      </c>
      <c r="AG308">
        <v>0</v>
      </c>
      <c r="AH308">
        <v>0</v>
      </c>
      <c r="AI308">
        <v>0</v>
      </c>
      <c r="AJ308">
        <v>0</v>
      </c>
      <c r="AK308">
        <v>0</v>
      </c>
      <c r="AL308">
        <v>0</v>
      </c>
      <c r="AM308">
        <v>0</v>
      </c>
      <c r="AN308">
        <v>0</v>
      </c>
      <c r="AO308">
        <v>0</v>
      </c>
      <c r="AP308">
        <v>0</v>
      </c>
      <c r="AQ308">
        <v>0</v>
      </c>
      <c r="AR308">
        <v>0</v>
      </c>
      <c r="AS308">
        <v>0</v>
      </c>
      <c r="AT308">
        <v>0</v>
      </c>
      <c r="AU308" t="s">
        <v>51</v>
      </c>
      <c r="AV308" t="s">
        <v>325</v>
      </c>
      <c r="AW308" t="s">
        <v>169</v>
      </c>
      <c r="AX308" t="s">
        <v>326</v>
      </c>
      <c r="AY308">
        <v>77007</v>
      </c>
      <c r="AZ308">
        <v>48201510701</v>
      </c>
      <c r="BA308" t="s">
        <v>170</v>
      </c>
      <c r="BB308" t="s">
        <v>171</v>
      </c>
      <c r="BC308">
        <v>162048</v>
      </c>
      <c r="BD308">
        <v>2994</v>
      </c>
      <c r="BE308" t="s">
        <v>327</v>
      </c>
      <c r="BF308" t="s">
        <v>327</v>
      </c>
      <c r="BG308" t="s">
        <v>327</v>
      </c>
    </row>
    <row r="309" spans="1:59" x14ac:dyDescent="0.25">
      <c r="A309">
        <v>509817</v>
      </c>
      <c r="B309">
        <v>18375490</v>
      </c>
      <c r="C309">
        <v>2021</v>
      </c>
      <c r="D309" s="80">
        <v>44393</v>
      </c>
      <c r="E309">
        <v>19</v>
      </c>
      <c r="F309" t="s">
        <v>172</v>
      </c>
      <c r="G309" t="s">
        <v>161</v>
      </c>
      <c r="H309" t="s">
        <v>323</v>
      </c>
      <c r="I309" t="s">
        <v>179</v>
      </c>
      <c r="J309">
        <v>29.767800789999999</v>
      </c>
      <c r="K309">
        <v>-95.39815308</v>
      </c>
      <c r="L309" t="s">
        <v>174</v>
      </c>
      <c r="M309" t="s">
        <v>330</v>
      </c>
      <c r="N309" t="s">
        <v>189</v>
      </c>
      <c r="O309" t="s">
        <v>166</v>
      </c>
      <c r="P309" t="s">
        <v>167</v>
      </c>
      <c r="Q309" t="s">
        <v>86</v>
      </c>
      <c r="R309" t="s">
        <v>190</v>
      </c>
      <c r="S309">
        <v>0</v>
      </c>
      <c r="T309">
        <v>0</v>
      </c>
      <c r="U309">
        <v>0</v>
      </c>
      <c r="V309">
        <v>0</v>
      </c>
      <c r="W309">
        <v>0</v>
      </c>
      <c r="X309">
        <v>1</v>
      </c>
      <c r="Y309">
        <v>1</v>
      </c>
      <c r="Z309">
        <v>0</v>
      </c>
      <c r="AA309">
        <v>0</v>
      </c>
      <c r="AB309">
        <v>0</v>
      </c>
      <c r="AC309">
        <v>0</v>
      </c>
      <c r="AD309">
        <v>1</v>
      </c>
      <c r="AE309">
        <v>0</v>
      </c>
      <c r="AF309">
        <v>1</v>
      </c>
      <c r="AG309">
        <v>0</v>
      </c>
      <c r="AH309">
        <v>0</v>
      </c>
      <c r="AI309">
        <v>0</v>
      </c>
      <c r="AJ309">
        <v>0</v>
      </c>
      <c r="AK309">
        <v>0</v>
      </c>
      <c r="AL309">
        <v>0</v>
      </c>
      <c r="AM309">
        <v>0</v>
      </c>
      <c r="AN309">
        <v>0</v>
      </c>
      <c r="AO309">
        <v>0</v>
      </c>
      <c r="AP309">
        <v>0</v>
      </c>
      <c r="AQ309">
        <v>0</v>
      </c>
      <c r="AR309">
        <v>0</v>
      </c>
      <c r="AS309">
        <v>0</v>
      </c>
      <c r="AT309">
        <v>0</v>
      </c>
      <c r="AU309" t="s">
        <v>51</v>
      </c>
      <c r="AV309" t="s">
        <v>325</v>
      </c>
      <c r="AW309" t="s">
        <v>169</v>
      </c>
      <c r="AX309" t="s">
        <v>326</v>
      </c>
      <c r="AY309">
        <v>77007</v>
      </c>
      <c r="AZ309">
        <v>48201510702</v>
      </c>
      <c r="BA309" t="s">
        <v>170</v>
      </c>
      <c r="BB309" t="s">
        <v>171</v>
      </c>
      <c r="BC309">
        <v>162048</v>
      </c>
      <c r="BD309">
        <v>2994</v>
      </c>
      <c r="BE309" t="s">
        <v>327</v>
      </c>
      <c r="BF309" t="s">
        <v>327</v>
      </c>
      <c r="BG309" t="s">
        <v>327</v>
      </c>
    </row>
    <row r="310" spans="1:59" x14ac:dyDescent="0.25">
      <c r="A310">
        <v>521186</v>
      </c>
      <c r="B310">
        <v>18420448</v>
      </c>
      <c r="C310">
        <v>2021</v>
      </c>
      <c r="D310" s="80">
        <v>44421</v>
      </c>
      <c r="E310">
        <v>7</v>
      </c>
      <c r="F310" t="s">
        <v>172</v>
      </c>
      <c r="G310" t="s">
        <v>161</v>
      </c>
      <c r="H310" t="s">
        <v>323</v>
      </c>
      <c r="I310" t="s">
        <v>184</v>
      </c>
      <c r="J310">
        <v>29.766524799999999</v>
      </c>
      <c r="K310">
        <v>-95.39815308</v>
      </c>
      <c r="L310" t="s">
        <v>163</v>
      </c>
      <c r="M310" t="s">
        <v>164</v>
      </c>
      <c r="N310" t="s">
        <v>185</v>
      </c>
      <c r="O310" t="s">
        <v>166</v>
      </c>
      <c r="P310" t="s">
        <v>167</v>
      </c>
      <c r="Q310" t="s">
        <v>87</v>
      </c>
      <c r="R310" t="s">
        <v>186</v>
      </c>
      <c r="S310">
        <v>0</v>
      </c>
      <c r="T310">
        <v>0</v>
      </c>
      <c r="U310">
        <v>0</v>
      </c>
      <c r="V310">
        <v>0</v>
      </c>
      <c r="W310">
        <v>0</v>
      </c>
      <c r="X310">
        <v>2</v>
      </c>
      <c r="Y310">
        <v>0</v>
      </c>
      <c r="Z310">
        <v>0</v>
      </c>
      <c r="AA310">
        <v>0</v>
      </c>
      <c r="AB310">
        <v>0</v>
      </c>
      <c r="AC310">
        <v>0</v>
      </c>
      <c r="AD310">
        <v>2</v>
      </c>
      <c r="AE310">
        <v>0</v>
      </c>
      <c r="AF310">
        <v>0</v>
      </c>
      <c r="AG310">
        <v>0</v>
      </c>
      <c r="AH310">
        <v>0</v>
      </c>
      <c r="AI310">
        <v>0</v>
      </c>
      <c r="AJ310">
        <v>0</v>
      </c>
      <c r="AK310">
        <v>0</v>
      </c>
      <c r="AL310">
        <v>0</v>
      </c>
      <c r="AM310">
        <v>0</v>
      </c>
      <c r="AN310">
        <v>0</v>
      </c>
      <c r="AO310">
        <v>0</v>
      </c>
      <c r="AP310">
        <v>0</v>
      </c>
      <c r="AQ310">
        <v>0</v>
      </c>
      <c r="AR310">
        <v>0</v>
      </c>
      <c r="AS310">
        <v>0</v>
      </c>
      <c r="AT310">
        <v>0</v>
      </c>
      <c r="AU310" t="s">
        <v>51</v>
      </c>
      <c r="AV310" t="s">
        <v>325</v>
      </c>
      <c r="AW310" t="s">
        <v>169</v>
      </c>
      <c r="AX310" t="s">
        <v>326</v>
      </c>
      <c r="AY310">
        <v>77007</v>
      </c>
      <c r="AZ310">
        <v>48201510701</v>
      </c>
      <c r="BA310" t="s">
        <v>170</v>
      </c>
      <c r="BB310" t="s">
        <v>171</v>
      </c>
      <c r="BC310">
        <v>162048</v>
      </c>
      <c r="BD310">
        <v>2994</v>
      </c>
      <c r="BE310" t="s">
        <v>327</v>
      </c>
      <c r="BF310" t="s">
        <v>327</v>
      </c>
      <c r="BG310" t="s">
        <v>327</v>
      </c>
    </row>
    <row r="311" spans="1:59" x14ac:dyDescent="0.25">
      <c r="A311">
        <v>524439</v>
      </c>
      <c r="B311">
        <v>18434594</v>
      </c>
      <c r="C311">
        <v>2021</v>
      </c>
      <c r="D311" s="80">
        <v>44399</v>
      </c>
      <c r="E311">
        <v>19</v>
      </c>
      <c r="F311" t="s">
        <v>160</v>
      </c>
      <c r="G311" t="s">
        <v>161</v>
      </c>
      <c r="H311" t="s">
        <v>323</v>
      </c>
      <c r="I311" t="s">
        <v>162</v>
      </c>
      <c r="J311">
        <v>29.766524799999999</v>
      </c>
      <c r="K311">
        <v>-95.39815308</v>
      </c>
      <c r="L311" t="s">
        <v>174</v>
      </c>
      <c r="M311" t="s">
        <v>164</v>
      </c>
      <c r="N311" t="s">
        <v>185</v>
      </c>
      <c r="O311" t="s">
        <v>166</v>
      </c>
      <c r="P311" t="s">
        <v>125</v>
      </c>
      <c r="Q311" t="s">
        <v>87</v>
      </c>
      <c r="R311" t="s">
        <v>186</v>
      </c>
      <c r="S311">
        <v>0</v>
      </c>
      <c r="T311">
        <v>0</v>
      </c>
      <c r="U311">
        <v>0</v>
      </c>
      <c r="V311">
        <v>1</v>
      </c>
      <c r="W311">
        <v>1</v>
      </c>
      <c r="X311">
        <v>1</v>
      </c>
      <c r="Y311">
        <v>0</v>
      </c>
      <c r="Z311">
        <v>0</v>
      </c>
      <c r="AA311">
        <v>0</v>
      </c>
      <c r="AB311">
        <v>0</v>
      </c>
      <c r="AC311">
        <v>1</v>
      </c>
      <c r="AD311">
        <v>1</v>
      </c>
      <c r="AE311">
        <v>1</v>
      </c>
      <c r="AF311">
        <v>0</v>
      </c>
      <c r="AG311">
        <v>0</v>
      </c>
      <c r="AH311">
        <v>0</v>
      </c>
      <c r="AI311">
        <v>0</v>
      </c>
      <c r="AJ311">
        <v>0</v>
      </c>
      <c r="AK311">
        <v>0</v>
      </c>
      <c r="AL311">
        <v>0</v>
      </c>
      <c r="AM311">
        <v>0</v>
      </c>
      <c r="AN311">
        <v>0</v>
      </c>
      <c r="AO311">
        <v>0</v>
      </c>
      <c r="AP311">
        <v>0</v>
      </c>
      <c r="AQ311">
        <v>0</v>
      </c>
      <c r="AR311">
        <v>0</v>
      </c>
      <c r="AS311">
        <v>0</v>
      </c>
      <c r="AT311">
        <v>0</v>
      </c>
      <c r="AU311" t="s">
        <v>51</v>
      </c>
      <c r="AV311" t="s">
        <v>325</v>
      </c>
      <c r="AW311" t="s">
        <v>169</v>
      </c>
      <c r="AX311" t="s">
        <v>326</v>
      </c>
      <c r="AY311">
        <v>77007</v>
      </c>
      <c r="AZ311">
        <v>48201510701</v>
      </c>
      <c r="BA311" t="s">
        <v>170</v>
      </c>
      <c r="BB311" t="s">
        <v>171</v>
      </c>
      <c r="BC311">
        <v>162048</v>
      </c>
      <c r="BD311">
        <v>2994</v>
      </c>
      <c r="BE311" t="s">
        <v>327</v>
      </c>
      <c r="BF311" t="s">
        <v>327</v>
      </c>
      <c r="BG311" t="s">
        <v>327</v>
      </c>
    </row>
    <row r="312" spans="1:59" x14ac:dyDescent="0.25">
      <c r="A312">
        <v>531415</v>
      </c>
      <c r="B312">
        <v>18462052</v>
      </c>
      <c r="C312">
        <v>2021</v>
      </c>
      <c r="D312" s="80">
        <v>44440</v>
      </c>
      <c r="E312">
        <v>8</v>
      </c>
      <c r="F312" t="s">
        <v>198</v>
      </c>
      <c r="G312" t="s">
        <v>161</v>
      </c>
      <c r="H312" t="s">
        <v>323</v>
      </c>
      <c r="I312" t="s">
        <v>184</v>
      </c>
      <c r="J312">
        <v>29.766524799999999</v>
      </c>
      <c r="K312">
        <v>-95.39815308</v>
      </c>
      <c r="L312" t="s">
        <v>174</v>
      </c>
      <c r="M312" t="s">
        <v>164</v>
      </c>
      <c r="N312" t="s">
        <v>185</v>
      </c>
      <c r="O312" t="s">
        <v>166</v>
      </c>
      <c r="P312" t="s">
        <v>125</v>
      </c>
      <c r="Q312" t="s">
        <v>87</v>
      </c>
      <c r="R312" t="s">
        <v>186</v>
      </c>
      <c r="S312">
        <v>0</v>
      </c>
      <c r="T312">
        <v>0</v>
      </c>
      <c r="U312">
        <v>0</v>
      </c>
      <c r="V312">
        <v>1</v>
      </c>
      <c r="W312">
        <v>1</v>
      </c>
      <c r="X312">
        <v>1</v>
      </c>
      <c r="Y312">
        <v>0</v>
      </c>
      <c r="Z312">
        <v>0</v>
      </c>
      <c r="AA312">
        <v>0</v>
      </c>
      <c r="AB312">
        <v>0</v>
      </c>
      <c r="AC312">
        <v>1</v>
      </c>
      <c r="AD312">
        <v>1</v>
      </c>
      <c r="AE312">
        <v>1</v>
      </c>
      <c r="AF312">
        <v>0</v>
      </c>
      <c r="AG312">
        <v>0</v>
      </c>
      <c r="AH312">
        <v>0</v>
      </c>
      <c r="AI312">
        <v>0</v>
      </c>
      <c r="AJ312">
        <v>0</v>
      </c>
      <c r="AK312">
        <v>0</v>
      </c>
      <c r="AL312">
        <v>0</v>
      </c>
      <c r="AM312">
        <v>0</v>
      </c>
      <c r="AN312">
        <v>0</v>
      </c>
      <c r="AO312">
        <v>0</v>
      </c>
      <c r="AP312">
        <v>0</v>
      </c>
      <c r="AQ312">
        <v>0</v>
      </c>
      <c r="AR312">
        <v>0</v>
      </c>
      <c r="AS312">
        <v>0</v>
      </c>
      <c r="AT312">
        <v>0</v>
      </c>
      <c r="AU312" t="s">
        <v>51</v>
      </c>
      <c r="AV312" t="s">
        <v>325</v>
      </c>
      <c r="AW312" t="s">
        <v>169</v>
      </c>
      <c r="AX312" t="s">
        <v>326</v>
      </c>
      <c r="AY312">
        <v>77007</v>
      </c>
      <c r="AZ312">
        <v>48201510701</v>
      </c>
      <c r="BA312" t="s">
        <v>170</v>
      </c>
      <c r="BB312" t="s">
        <v>171</v>
      </c>
      <c r="BC312">
        <v>162048</v>
      </c>
      <c r="BD312">
        <v>2994</v>
      </c>
      <c r="BE312" t="s">
        <v>327</v>
      </c>
      <c r="BF312" t="s">
        <v>327</v>
      </c>
      <c r="BG312" t="s">
        <v>327</v>
      </c>
    </row>
    <row r="313" spans="1:59" x14ac:dyDescent="0.25">
      <c r="A313">
        <v>534672</v>
      </c>
      <c r="B313">
        <v>18474880</v>
      </c>
      <c r="C313">
        <v>2021</v>
      </c>
      <c r="D313" s="80">
        <v>44453</v>
      </c>
      <c r="E313">
        <v>12</v>
      </c>
      <c r="F313" t="s">
        <v>195</v>
      </c>
      <c r="G313" t="s">
        <v>161</v>
      </c>
      <c r="H313" t="s">
        <v>323</v>
      </c>
      <c r="I313" t="s">
        <v>179</v>
      </c>
      <c r="J313">
        <v>29.766579629999999</v>
      </c>
      <c r="K313">
        <v>-95.39815308</v>
      </c>
      <c r="L313" t="s">
        <v>163</v>
      </c>
      <c r="M313" t="s">
        <v>164</v>
      </c>
      <c r="N313" t="s">
        <v>199</v>
      </c>
      <c r="O313" t="s">
        <v>166</v>
      </c>
      <c r="P313" t="s">
        <v>167</v>
      </c>
      <c r="Q313" t="s">
        <v>86</v>
      </c>
      <c r="R313" t="s">
        <v>190</v>
      </c>
      <c r="S313">
        <v>0</v>
      </c>
      <c r="T313">
        <v>0</v>
      </c>
      <c r="U313">
        <v>0</v>
      </c>
      <c r="V313">
        <v>0</v>
      </c>
      <c r="W313">
        <v>0</v>
      </c>
      <c r="X313">
        <v>2</v>
      </c>
      <c r="Y313">
        <v>0</v>
      </c>
      <c r="Z313">
        <v>0</v>
      </c>
      <c r="AA313">
        <v>0</v>
      </c>
      <c r="AB313">
        <v>0</v>
      </c>
      <c r="AC313">
        <v>0</v>
      </c>
      <c r="AD313">
        <v>2</v>
      </c>
      <c r="AE313">
        <v>0</v>
      </c>
      <c r="AF313">
        <v>0</v>
      </c>
      <c r="AG313">
        <v>0</v>
      </c>
      <c r="AH313">
        <v>0</v>
      </c>
      <c r="AI313">
        <v>0</v>
      </c>
      <c r="AJ313">
        <v>0</v>
      </c>
      <c r="AK313">
        <v>0</v>
      </c>
      <c r="AL313">
        <v>0</v>
      </c>
      <c r="AM313">
        <v>0</v>
      </c>
      <c r="AN313">
        <v>0</v>
      </c>
      <c r="AO313">
        <v>0</v>
      </c>
      <c r="AP313">
        <v>0</v>
      </c>
      <c r="AQ313">
        <v>0</v>
      </c>
      <c r="AR313">
        <v>0</v>
      </c>
      <c r="AS313">
        <v>0</v>
      </c>
      <c r="AT313">
        <v>0</v>
      </c>
      <c r="AU313" t="s">
        <v>51</v>
      </c>
      <c r="AV313" t="s">
        <v>325</v>
      </c>
      <c r="AW313" t="s">
        <v>169</v>
      </c>
      <c r="AX313" t="s">
        <v>326</v>
      </c>
      <c r="AY313">
        <v>77007</v>
      </c>
      <c r="AZ313">
        <v>48201510702</v>
      </c>
      <c r="BA313" t="s">
        <v>170</v>
      </c>
      <c r="BB313" t="s">
        <v>171</v>
      </c>
      <c r="BC313">
        <v>162048</v>
      </c>
      <c r="BD313">
        <v>2994</v>
      </c>
      <c r="BE313" t="s">
        <v>327</v>
      </c>
      <c r="BF313" t="s">
        <v>327</v>
      </c>
      <c r="BG313" t="s">
        <v>327</v>
      </c>
    </row>
    <row r="314" spans="1:59" x14ac:dyDescent="0.25">
      <c r="A314">
        <v>536431</v>
      </c>
      <c r="B314">
        <v>18482028</v>
      </c>
      <c r="C314">
        <v>2021</v>
      </c>
      <c r="D314" s="80">
        <v>44454</v>
      </c>
      <c r="E314">
        <v>22</v>
      </c>
      <c r="F314" t="s">
        <v>198</v>
      </c>
      <c r="G314" t="s">
        <v>161</v>
      </c>
      <c r="H314" t="s">
        <v>323</v>
      </c>
      <c r="I314" t="s">
        <v>179</v>
      </c>
      <c r="J314">
        <v>29.7680048</v>
      </c>
      <c r="K314">
        <v>-95.39815308</v>
      </c>
      <c r="L314" t="s">
        <v>174</v>
      </c>
      <c r="M314" t="s">
        <v>192</v>
      </c>
      <c r="N314" t="s">
        <v>189</v>
      </c>
      <c r="O314" t="s">
        <v>166</v>
      </c>
      <c r="P314" t="s">
        <v>167</v>
      </c>
      <c r="Q314" t="s">
        <v>87</v>
      </c>
      <c r="R314" t="s">
        <v>335</v>
      </c>
      <c r="S314">
        <v>0</v>
      </c>
      <c r="T314">
        <v>0</v>
      </c>
      <c r="U314">
        <v>0</v>
      </c>
      <c r="V314">
        <v>0</v>
      </c>
      <c r="W314">
        <v>0</v>
      </c>
      <c r="X314">
        <v>2</v>
      </c>
      <c r="Y314">
        <v>0</v>
      </c>
      <c r="Z314">
        <v>0</v>
      </c>
      <c r="AA314">
        <v>0</v>
      </c>
      <c r="AB314">
        <v>0</v>
      </c>
      <c r="AC314">
        <v>0</v>
      </c>
      <c r="AD314">
        <v>2</v>
      </c>
      <c r="AE314">
        <v>0</v>
      </c>
      <c r="AF314">
        <v>0</v>
      </c>
      <c r="AG314">
        <v>0</v>
      </c>
      <c r="AH314">
        <v>0</v>
      </c>
      <c r="AI314">
        <v>0</v>
      </c>
      <c r="AJ314">
        <v>0</v>
      </c>
      <c r="AK314">
        <v>0</v>
      </c>
      <c r="AL314">
        <v>0</v>
      </c>
      <c r="AM314">
        <v>0</v>
      </c>
      <c r="AN314">
        <v>0</v>
      </c>
      <c r="AO314">
        <v>0</v>
      </c>
      <c r="AP314">
        <v>0</v>
      </c>
      <c r="AQ314">
        <v>0</v>
      </c>
      <c r="AR314">
        <v>0</v>
      </c>
      <c r="AS314">
        <v>0</v>
      </c>
      <c r="AT314">
        <v>0</v>
      </c>
      <c r="AU314" t="s">
        <v>51</v>
      </c>
      <c r="AV314" t="s">
        <v>325</v>
      </c>
      <c r="AW314" t="s">
        <v>169</v>
      </c>
      <c r="AX314" t="s">
        <v>326</v>
      </c>
      <c r="AY314">
        <v>77007</v>
      </c>
      <c r="AZ314">
        <v>48201510702</v>
      </c>
      <c r="BA314" t="s">
        <v>170</v>
      </c>
      <c r="BB314" t="s">
        <v>171</v>
      </c>
      <c r="BC314">
        <v>162048</v>
      </c>
      <c r="BD314">
        <v>2994</v>
      </c>
      <c r="BE314" t="s">
        <v>327</v>
      </c>
      <c r="BF314" t="s">
        <v>327</v>
      </c>
      <c r="BG314" t="s">
        <v>327</v>
      </c>
    </row>
    <row r="315" spans="1:59" x14ac:dyDescent="0.25">
      <c r="A315">
        <v>541129</v>
      </c>
      <c r="B315">
        <v>18501179</v>
      </c>
      <c r="C315">
        <v>2021</v>
      </c>
      <c r="D315" s="80">
        <v>44465</v>
      </c>
      <c r="E315">
        <v>21</v>
      </c>
      <c r="F315" t="s">
        <v>191</v>
      </c>
      <c r="G315" t="s">
        <v>161</v>
      </c>
      <c r="H315" t="s">
        <v>323</v>
      </c>
      <c r="I315" t="s">
        <v>162</v>
      </c>
      <c r="J315">
        <v>29.766524799999999</v>
      </c>
      <c r="K315">
        <v>-95.39815308</v>
      </c>
      <c r="L315" t="s">
        <v>174</v>
      </c>
      <c r="M315" t="s">
        <v>192</v>
      </c>
      <c r="N315" t="s">
        <v>185</v>
      </c>
      <c r="O315" t="s">
        <v>166</v>
      </c>
      <c r="P315" t="s">
        <v>167</v>
      </c>
      <c r="Q315" t="s">
        <v>87</v>
      </c>
      <c r="R315" t="s">
        <v>194</v>
      </c>
      <c r="S315">
        <v>0</v>
      </c>
      <c r="T315">
        <v>0</v>
      </c>
      <c r="U315">
        <v>0</v>
      </c>
      <c r="V315">
        <v>0</v>
      </c>
      <c r="W315">
        <v>0</v>
      </c>
      <c r="X315">
        <v>2</v>
      </c>
      <c r="Y315">
        <v>0</v>
      </c>
      <c r="Z315">
        <v>0</v>
      </c>
      <c r="AA315">
        <v>0</v>
      </c>
      <c r="AB315">
        <v>0</v>
      </c>
      <c r="AC315">
        <v>0</v>
      </c>
      <c r="AD315">
        <v>2</v>
      </c>
      <c r="AE315">
        <v>0</v>
      </c>
      <c r="AF315">
        <v>0</v>
      </c>
      <c r="AG315">
        <v>0</v>
      </c>
      <c r="AH315">
        <v>0</v>
      </c>
      <c r="AI315">
        <v>0</v>
      </c>
      <c r="AJ315">
        <v>0</v>
      </c>
      <c r="AK315">
        <v>0</v>
      </c>
      <c r="AL315">
        <v>0</v>
      </c>
      <c r="AM315">
        <v>0</v>
      </c>
      <c r="AN315">
        <v>0</v>
      </c>
      <c r="AO315">
        <v>0</v>
      </c>
      <c r="AP315">
        <v>0</v>
      </c>
      <c r="AQ315">
        <v>0</v>
      </c>
      <c r="AR315">
        <v>0</v>
      </c>
      <c r="AS315">
        <v>0</v>
      </c>
      <c r="AT315">
        <v>0</v>
      </c>
      <c r="AU315" t="s">
        <v>51</v>
      </c>
      <c r="AV315" t="s">
        <v>325</v>
      </c>
      <c r="AW315" t="s">
        <v>169</v>
      </c>
      <c r="AX315" t="s">
        <v>326</v>
      </c>
      <c r="AY315">
        <v>77007</v>
      </c>
      <c r="AZ315">
        <v>48201510701</v>
      </c>
      <c r="BA315" t="s">
        <v>170</v>
      </c>
      <c r="BB315" t="s">
        <v>171</v>
      </c>
      <c r="BC315">
        <v>162048</v>
      </c>
      <c r="BD315">
        <v>2994</v>
      </c>
      <c r="BE315" t="s">
        <v>327</v>
      </c>
      <c r="BF315" t="s">
        <v>327</v>
      </c>
      <c r="BG315" t="s">
        <v>327</v>
      </c>
    </row>
    <row r="316" spans="1:59" x14ac:dyDescent="0.25">
      <c r="A316">
        <v>558337</v>
      </c>
      <c r="B316">
        <v>18569026</v>
      </c>
      <c r="C316">
        <v>2021</v>
      </c>
      <c r="D316" s="80">
        <v>44502</v>
      </c>
      <c r="E316">
        <v>12</v>
      </c>
      <c r="F316" t="s">
        <v>195</v>
      </c>
      <c r="G316" t="s">
        <v>161</v>
      </c>
      <c r="H316" t="s">
        <v>323</v>
      </c>
      <c r="I316" t="s">
        <v>179</v>
      </c>
      <c r="J316">
        <v>29.766524799999999</v>
      </c>
      <c r="K316">
        <v>-95.39815308</v>
      </c>
      <c r="L316" t="s">
        <v>174</v>
      </c>
      <c r="M316" t="s">
        <v>164</v>
      </c>
      <c r="N316" t="s">
        <v>189</v>
      </c>
      <c r="O316" t="s">
        <v>166</v>
      </c>
      <c r="P316" t="s">
        <v>167</v>
      </c>
      <c r="Q316" t="s">
        <v>87</v>
      </c>
      <c r="R316" t="s">
        <v>335</v>
      </c>
      <c r="S316">
        <v>0</v>
      </c>
      <c r="T316">
        <v>0</v>
      </c>
      <c r="U316">
        <v>0</v>
      </c>
      <c r="V316">
        <v>0</v>
      </c>
      <c r="W316">
        <v>0</v>
      </c>
      <c r="X316">
        <v>3</v>
      </c>
      <c r="Y316">
        <v>0</v>
      </c>
      <c r="Z316">
        <v>0</v>
      </c>
      <c r="AA316">
        <v>0</v>
      </c>
      <c r="AB316">
        <v>0</v>
      </c>
      <c r="AC316">
        <v>0</v>
      </c>
      <c r="AD316">
        <v>3</v>
      </c>
      <c r="AE316">
        <v>0</v>
      </c>
      <c r="AF316">
        <v>0</v>
      </c>
      <c r="AG316">
        <v>0</v>
      </c>
      <c r="AH316">
        <v>0</v>
      </c>
      <c r="AI316">
        <v>0</v>
      </c>
      <c r="AJ316">
        <v>0</v>
      </c>
      <c r="AK316">
        <v>0</v>
      </c>
      <c r="AL316">
        <v>0</v>
      </c>
      <c r="AM316">
        <v>0</v>
      </c>
      <c r="AN316">
        <v>0</v>
      </c>
      <c r="AO316">
        <v>0</v>
      </c>
      <c r="AP316">
        <v>0</v>
      </c>
      <c r="AQ316">
        <v>0</v>
      </c>
      <c r="AR316">
        <v>0</v>
      </c>
      <c r="AS316">
        <v>0</v>
      </c>
      <c r="AT316">
        <v>0</v>
      </c>
      <c r="AU316" t="s">
        <v>51</v>
      </c>
      <c r="AV316" t="s">
        <v>325</v>
      </c>
      <c r="AW316" t="s">
        <v>169</v>
      </c>
      <c r="AX316" t="s">
        <v>326</v>
      </c>
      <c r="AY316">
        <v>77007</v>
      </c>
      <c r="AZ316">
        <v>48201510701</v>
      </c>
      <c r="BA316" t="s">
        <v>170</v>
      </c>
      <c r="BB316" t="s">
        <v>171</v>
      </c>
      <c r="BC316">
        <v>162048</v>
      </c>
      <c r="BD316">
        <v>2994</v>
      </c>
      <c r="BE316" t="s">
        <v>327</v>
      </c>
      <c r="BF316" t="s">
        <v>327</v>
      </c>
      <c r="BG316" t="s">
        <v>327</v>
      </c>
    </row>
    <row r="317" spans="1:59" x14ac:dyDescent="0.25">
      <c r="A317">
        <v>559426</v>
      </c>
      <c r="B317">
        <v>18573189</v>
      </c>
      <c r="C317">
        <v>2021</v>
      </c>
      <c r="D317" s="80">
        <v>44502</v>
      </c>
      <c r="E317">
        <v>14</v>
      </c>
      <c r="F317" t="s">
        <v>195</v>
      </c>
      <c r="G317" t="s">
        <v>161</v>
      </c>
      <c r="H317" t="s">
        <v>323</v>
      </c>
      <c r="I317" t="s">
        <v>177</v>
      </c>
      <c r="J317">
        <v>29.766039599999999</v>
      </c>
      <c r="K317">
        <v>-95.398113280000004</v>
      </c>
      <c r="L317" t="s">
        <v>174</v>
      </c>
      <c r="M317" t="s">
        <v>164</v>
      </c>
      <c r="N317" t="s">
        <v>189</v>
      </c>
      <c r="O317" t="s">
        <v>166</v>
      </c>
      <c r="P317" t="s">
        <v>125</v>
      </c>
      <c r="Q317" t="s">
        <v>86</v>
      </c>
      <c r="R317" t="s">
        <v>190</v>
      </c>
      <c r="S317">
        <v>0</v>
      </c>
      <c r="T317">
        <v>0</v>
      </c>
      <c r="U317">
        <v>0</v>
      </c>
      <c r="V317">
        <v>1</v>
      </c>
      <c r="W317">
        <v>1</v>
      </c>
      <c r="X317">
        <v>1</v>
      </c>
      <c r="Y317">
        <v>0</v>
      </c>
      <c r="Z317">
        <v>0</v>
      </c>
      <c r="AA317">
        <v>0</v>
      </c>
      <c r="AB317">
        <v>0</v>
      </c>
      <c r="AC317">
        <v>1</v>
      </c>
      <c r="AD317">
        <v>1</v>
      </c>
      <c r="AE317">
        <v>1</v>
      </c>
      <c r="AF317">
        <v>0</v>
      </c>
      <c r="AG317">
        <v>0</v>
      </c>
      <c r="AH317">
        <v>0</v>
      </c>
      <c r="AI317">
        <v>0</v>
      </c>
      <c r="AJ317">
        <v>0</v>
      </c>
      <c r="AK317">
        <v>0</v>
      </c>
      <c r="AL317">
        <v>0</v>
      </c>
      <c r="AM317">
        <v>0</v>
      </c>
      <c r="AN317">
        <v>0</v>
      </c>
      <c r="AO317">
        <v>0</v>
      </c>
      <c r="AP317">
        <v>0</v>
      </c>
      <c r="AQ317">
        <v>0</v>
      </c>
      <c r="AR317">
        <v>0</v>
      </c>
      <c r="AS317">
        <v>0</v>
      </c>
      <c r="AT317">
        <v>0</v>
      </c>
      <c r="AU317" t="s">
        <v>51</v>
      </c>
      <c r="AV317" t="s">
        <v>325</v>
      </c>
      <c r="AW317" t="s">
        <v>169</v>
      </c>
      <c r="AX317" t="s">
        <v>326</v>
      </c>
      <c r="AY317">
        <v>77007</v>
      </c>
      <c r="AZ317">
        <v>48201510701</v>
      </c>
      <c r="BA317" t="s">
        <v>170</v>
      </c>
      <c r="BB317" t="s">
        <v>171</v>
      </c>
      <c r="BC317">
        <v>162048</v>
      </c>
      <c r="BD317">
        <v>2994</v>
      </c>
      <c r="BE317" t="s">
        <v>327</v>
      </c>
      <c r="BF317" t="s">
        <v>327</v>
      </c>
      <c r="BG317" t="s">
        <v>327</v>
      </c>
    </row>
    <row r="318" spans="1:59" x14ac:dyDescent="0.25">
      <c r="A318">
        <v>561558</v>
      </c>
      <c r="B318">
        <v>18581533</v>
      </c>
      <c r="C318">
        <v>2021</v>
      </c>
      <c r="D318" s="80">
        <v>44488</v>
      </c>
      <c r="E318">
        <v>17</v>
      </c>
      <c r="F318" t="s">
        <v>195</v>
      </c>
      <c r="G318" t="s">
        <v>161</v>
      </c>
      <c r="H318" t="s">
        <v>323</v>
      </c>
      <c r="I318" t="s">
        <v>173</v>
      </c>
      <c r="J318">
        <v>29.766524799999999</v>
      </c>
      <c r="K318">
        <v>-95.39815308</v>
      </c>
      <c r="L318" t="s">
        <v>163</v>
      </c>
      <c r="M318" t="s">
        <v>164</v>
      </c>
      <c r="N318" t="s">
        <v>185</v>
      </c>
      <c r="O318" t="s">
        <v>166</v>
      </c>
      <c r="P318" t="s">
        <v>167</v>
      </c>
      <c r="Q318" t="s">
        <v>87</v>
      </c>
      <c r="R318" t="s">
        <v>186</v>
      </c>
      <c r="S318">
        <v>0</v>
      </c>
      <c r="T318">
        <v>0</v>
      </c>
      <c r="U318">
        <v>0</v>
      </c>
      <c r="V318">
        <v>0</v>
      </c>
      <c r="W318">
        <v>0</v>
      </c>
      <c r="X318">
        <v>3</v>
      </c>
      <c r="Y318">
        <v>0</v>
      </c>
      <c r="Z318">
        <v>0</v>
      </c>
      <c r="AA318">
        <v>0</v>
      </c>
      <c r="AB318">
        <v>0</v>
      </c>
      <c r="AC318">
        <v>0</v>
      </c>
      <c r="AD318">
        <v>3</v>
      </c>
      <c r="AE318">
        <v>0</v>
      </c>
      <c r="AF318">
        <v>0</v>
      </c>
      <c r="AG318">
        <v>0</v>
      </c>
      <c r="AH318">
        <v>0</v>
      </c>
      <c r="AI318">
        <v>0</v>
      </c>
      <c r="AJ318">
        <v>0</v>
      </c>
      <c r="AK318">
        <v>0</v>
      </c>
      <c r="AL318">
        <v>0</v>
      </c>
      <c r="AM318">
        <v>0</v>
      </c>
      <c r="AN318">
        <v>0</v>
      </c>
      <c r="AO318">
        <v>0</v>
      </c>
      <c r="AP318">
        <v>0</v>
      </c>
      <c r="AQ318">
        <v>0</v>
      </c>
      <c r="AR318">
        <v>0</v>
      </c>
      <c r="AS318">
        <v>0</v>
      </c>
      <c r="AT318">
        <v>0</v>
      </c>
      <c r="AU318" t="s">
        <v>51</v>
      </c>
      <c r="AV318" t="s">
        <v>325</v>
      </c>
      <c r="AW318" t="s">
        <v>169</v>
      </c>
      <c r="AX318" t="s">
        <v>326</v>
      </c>
      <c r="AY318">
        <v>77007</v>
      </c>
      <c r="AZ318">
        <v>48201510701</v>
      </c>
      <c r="BA318" t="s">
        <v>170</v>
      </c>
      <c r="BB318" t="s">
        <v>171</v>
      </c>
      <c r="BC318">
        <v>162048</v>
      </c>
      <c r="BD318">
        <v>2994</v>
      </c>
      <c r="BE318" t="s">
        <v>327</v>
      </c>
      <c r="BF318" t="s">
        <v>327</v>
      </c>
      <c r="BG318" t="s">
        <v>327</v>
      </c>
    </row>
    <row r="319" spans="1:59" x14ac:dyDescent="0.25">
      <c r="A319">
        <v>563467</v>
      </c>
      <c r="B319">
        <v>18588787</v>
      </c>
      <c r="C319">
        <v>2021</v>
      </c>
      <c r="D319" s="80">
        <v>44491</v>
      </c>
      <c r="E319">
        <v>16</v>
      </c>
      <c r="F319" t="s">
        <v>172</v>
      </c>
      <c r="G319" t="s">
        <v>161</v>
      </c>
      <c r="H319" t="s">
        <v>357</v>
      </c>
      <c r="I319" t="s">
        <v>162</v>
      </c>
      <c r="J319">
        <v>29.766524799999999</v>
      </c>
      <c r="K319">
        <v>-95.39815308</v>
      </c>
      <c r="L319" t="s">
        <v>174</v>
      </c>
      <c r="M319" t="s">
        <v>164</v>
      </c>
      <c r="N319" t="s">
        <v>185</v>
      </c>
      <c r="O319" t="s">
        <v>166</v>
      </c>
      <c r="P319" t="s">
        <v>167</v>
      </c>
      <c r="Q319" t="s">
        <v>87</v>
      </c>
      <c r="R319" t="s">
        <v>186</v>
      </c>
      <c r="S319">
        <v>0</v>
      </c>
      <c r="T319">
        <v>0</v>
      </c>
      <c r="U319">
        <v>0</v>
      </c>
      <c r="V319">
        <v>0</v>
      </c>
      <c r="W319">
        <v>0</v>
      </c>
      <c r="X319">
        <v>2</v>
      </c>
      <c r="Y319">
        <v>0</v>
      </c>
      <c r="Z319">
        <v>0</v>
      </c>
      <c r="AA319">
        <v>0</v>
      </c>
      <c r="AB319">
        <v>0</v>
      </c>
      <c r="AC319">
        <v>0</v>
      </c>
      <c r="AD319">
        <v>2</v>
      </c>
      <c r="AE319">
        <v>0</v>
      </c>
      <c r="AF319">
        <v>0</v>
      </c>
      <c r="AG319">
        <v>0</v>
      </c>
      <c r="AH319">
        <v>0</v>
      </c>
      <c r="AI319">
        <v>0</v>
      </c>
      <c r="AJ319">
        <v>0</v>
      </c>
      <c r="AK319">
        <v>0</v>
      </c>
      <c r="AL319">
        <v>0</v>
      </c>
      <c r="AM319">
        <v>0</v>
      </c>
      <c r="AN319">
        <v>0</v>
      </c>
      <c r="AO319">
        <v>0</v>
      </c>
      <c r="AP319">
        <v>0</v>
      </c>
      <c r="AQ319">
        <v>0</v>
      </c>
      <c r="AR319">
        <v>0</v>
      </c>
      <c r="AS319">
        <v>0</v>
      </c>
      <c r="AT319">
        <v>0</v>
      </c>
      <c r="AU319" t="s">
        <v>51</v>
      </c>
      <c r="AV319" t="s">
        <v>325</v>
      </c>
      <c r="AW319" t="s">
        <v>169</v>
      </c>
      <c r="AX319" t="s">
        <v>326</v>
      </c>
      <c r="AY319">
        <v>77007</v>
      </c>
      <c r="AZ319">
        <v>48201510701</v>
      </c>
      <c r="BA319" t="s">
        <v>170</v>
      </c>
      <c r="BB319" t="s">
        <v>171</v>
      </c>
      <c r="BC319">
        <v>162048</v>
      </c>
      <c r="BD319">
        <v>2994</v>
      </c>
      <c r="BE319" t="s">
        <v>327</v>
      </c>
      <c r="BF319" t="s">
        <v>327</v>
      </c>
      <c r="BG319" t="s">
        <v>327</v>
      </c>
    </row>
    <row r="320" spans="1:59" x14ac:dyDescent="0.25">
      <c r="A320">
        <v>567299</v>
      </c>
      <c r="B320">
        <v>18604057</v>
      </c>
      <c r="C320">
        <v>2021</v>
      </c>
      <c r="D320" s="80">
        <v>44519</v>
      </c>
      <c r="E320">
        <v>15</v>
      </c>
      <c r="F320" t="s">
        <v>172</v>
      </c>
      <c r="G320" t="s">
        <v>161</v>
      </c>
      <c r="H320" t="s">
        <v>323</v>
      </c>
      <c r="I320" t="s">
        <v>184</v>
      </c>
      <c r="J320">
        <v>29.766524799999999</v>
      </c>
      <c r="K320">
        <v>-95.39815308</v>
      </c>
      <c r="L320" t="s">
        <v>174</v>
      </c>
      <c r="M320" t="s">
        <v>164</v>
      </c>
      <c r="N320" t="s">
        <v>185</v>
      </c>
      <c r="O320" t="s">
        <v>166</v>
      </c>
      <c r="P320" t="s">
        <v>167</v>
      </c>
      <c r="Q320" t="s">
        <v>87</v>
      </c>
      <c r="R320" t="s">
        <v>186</v>
      </c>
      <c r="S320">
        <v>0</v>
      </c>
      <c r="T320">
        <v>0</v>
      </c>
      <c r="U320">
        <v>0</v>
      </c>
      <c r="V320">
        <v>0</v>
      </c>
      <c r="W320">
        <v>0</v>
      </c>
      <c r="X320">
        <v>3</v>
      </c>
      <c r="Y320">
        <v>0</v>
      </c>
      <c r="Z320">
        <v>0</v>
      </c>
      <c r="AA320">
        <v>0</v>
      </c>
      <c r="AB320">
        <v>0</v>
      </c>
      <c r="AC320">
        <v>0</v>
      </c>
      <c r="AD320">
        <v>3</v>
      </c>
      <c r="AE320">
        <v>0</v>
      </c>
      <c r="AF320">
        <v>0</v>
      </c>
      <c r="AG320">
        <v>0</v>
      </c>
      <c r="AH320">
        <v>0</v>
      </c>
      <c r="AI320">
        <v>0</v>
      </c>
      <c r="AJ320">
        <v>0</v>
      </c>
      <c r="AK320">
        <v>0</v>
      </c>
      <c r="AL320">
        <v>0</v>
      </c>
      <c r="AM320">
        <v>0</v>
      </c>
      <c r="AN320">
        <v>0</v>
      </c>
      <c r="AO320">
        <v>0</v>
      </c>
      <c r="AP320">
        <v>0</v>
      </c>
      <c r="AQ320">
        <v>0</v>
      </c>
      <c r="AR320">
        <v>0</v>
      </c>
      <c r="AS320">
        <v>0</v>
      </c>
      <c r="AT320">
        <v>0</v>
      </c>
      <c r="AU320" t="s">
        <v>51</v>
      </c>
      <c r="AV320" t="s">
        <v>325</v>
      </c>
      <c r="AW320" t="s">
        <v>169</v>
      </c>
      <c r="AX320" t="s">
        <v>326</v>
      </c>
      <c r="AY320">
        <v>77007</v>
      </c>
      <c r="AZ320">
        <v>48201510701</v>
      </c>
      <c r="BA320" t="s">
        <v>170</v>
      </c>
      <c r="BB320" t="s">
        <v>171</v>
      </c>
      <c r="BC320">
        <v>162048</v>
      </c>
      <c r="BD320">
        <v>2994</v>
      </c>
      <c r="BE320" t="s">
        <v>327</v>
      </c>
      <c r="BF320" t="s">
        <v>327</v>
      </c>
      <c r="BG320" t="s">
        <v>327</v>
      </c>
    </row>
    <row r="321" spans="1:59" x14ac:dyDescent="0.25">
      <c r="A321">
        <v>567622</v>
      </c>
      <c r="B321">
        <v>18605265</v>
      </c>
      <c r="C321">
        <v>2021</v>
      </c>
      <c r="D321" s="80">
        <v>44516</v>
      </c>
      <c r="E321">
        <v>12</v>
      </c>
      <c r="F321" t="s">
        <v>195</v>
      </c>
      <c r="G321" t="s">
        <v>161</v>
      </c>
      <c r="H321" t="s">
        <v>357</v>
      </c>
      <c r="I321" t="s">
        <v>162</v>
      </c>
      <c r="J321">
        <v>29.766524799999999</v>
      </c>
      <c r="K321">
        <v>-95.39815308</v>
      </c>
      <c r="L321" t="s">
        <v>174</v>
      </c>
      <c r="M321" t="s">
        <v>164</v>
      </c>
      <c r="N321" t="s">
        <v>185</v>
      </c>
      <c r="O321" t="s">
        <v>166</v>
      </c>
      <c r="P321" t="s">
        <v>125</v>
      </c>
      <c r="Q321" t="s">
        <v>87</v>
      </c>
      <c r="R321" t="s">
        <v>194</v>
      </c>
      <c r="S321">
        <v>0</v>
      </c>
      <c r="T321">
        <v>0</v>
      </c>
      <c r="U321">
        <v>0</v>
      </c>
      <c r="V321">
        <v>1</v>
      </c>
      <c r="W321">
        <v>1</v>
      </c>
      <c r="X321">
        <v>1</v>
      </c>
      <c r="Y321">
        <v>0</v>
      </c>
      <c r="Z321">
        <v>0</v>
      </c>
      <c r="AA321">
        <v>0</v>
      </c>
      <c r="AB321">
        <v>0</v>
      </c>
      <c r="AC321">
        <v>1</v>
      </c>
      <c r="AD321">
        <v>1</v>
      </c>
      <c r="AE321">
        <v>1</v>
      </c>
      <c r="AF321">
        <v>0</v>
      </c>
      <c r="AG321">
        <v>0</v>
      </c>
      <c r="AH321">
        <v>0</v>
      </c>
      <c r="AI321">
        <v>0</v>
      </c>
      <c r="AJ321">
        <v>0</v>
      </c>
      <c r="AK321">
        <v>0</v>
      </c>
      <c r="AL321">
        <v>0</v>
      </c>
      <c r="AM321">
        <v>0</v>
      </c>
      <c r="AN321">
        <v>0</v>
      </c>
      <c r="AO321">
        <v>0</v>
      </c>
      <c r="AP321">
        <v>0</v>
      </c>
      <c r="AQ321">
        <v>0</v>
      </c>
      <c r="AR321">
        <v>0</v>
      </c>
      <c r="AS321">
        <v>0</v>
      </c>
      <c r="AT321">
        <v>0</v>
      </c>
      <c r="AU321" t="s">
        <v>51</v>
      </c>
      <c r="AV321" t="s">
        <v>325</v>
      </c>
      <c r="AW321" t="s">
        <v>169</v>
      </c>
      <c r="AX321" t="s">
        <v>326</v>
      </c>
      <c r="AY321">
        <v>77007</v>
      </c>
      <c r="AZ321">
        <v>48201510701</v>
      </c>
      <c r="BA321" t="s">
        <v>170</v>
      </c>
      <c r="BB321" t="s">
        <v>171</v>
      </c>
      <c r="BC321">
        <v>162048</v>
      </c>
      <c r="BD321">
        <v>2994</v>
      </c>
      <c r="BE321" t="s">
        <v>327</v>
      </c>
      <c r="BF321" t="s">
        <v>327</v>
      </c>
      <c r="BG321" t="s">
        <v>327</v>
      </c>
    </row>
    <row r="322" spans="1:59" x14ac:dyDescent="0.25">
      <c r="A322">
        <v>571418</v>
      </c>
      <c r="B322">
        <v>18621185</v>
      </c>
      <c r="C322">
        <v>2021</v>
      </c>
      <c r="D322" s="80">
        <v>44530</v>
      </c>
      <c r="E322">
        <v>17</v>
      </c>
      <c r="F322" t="s">
        <v>195</v>
      </c>
      <c r="G322" t="s">
        <v>161</v>
      </c>
      <c r="H322" t="s">
        <v>323</v>
      </c>
      <c r="I322" t="s">
        <v>188</v>
      </c>
      <c r="J322">
        <v>29.766039599999999</v>
      </c>
      <c r="K322">
        <v>-95.398113280000004</v>
      </c>
      <c r="L322" t="s">
        <v>174</v>
      </c>
      <c r="M322" t="s">
        <v>164</v>
      </c>
      <c r="N322" t="s">
        <v>189</v>
      </c>
      <c r="O322" t="s">
        <v>166</v>
      </c>
      <c r="P322" t="s">
        <v>167</v>
      </c>
      <c r="Q322" t="s">
        <v>86</v>
      </c>
      <c r="R322" t="s">
        <v>182</v>
      </c>
      <c r="S322">
        <v>0</v>
      </c>
      <c r="T322">
        <v>0</v>
      </c>
      <c r="U322">
        <v>0</v>
      </c>
      <c r="V322">
        <v>0</v>
      </c>
      <c r="W322">
        <v>0</v>
      </c>
      <c r="X322">
        <v>1</v>
      </c>
      <c r="Y322">
        <v>1</v>
      </c>
      <c r="Z322">
        <v>0</v>
      </c>
      <c r="AA322">
        <v>0</v>
      </c>
      <c r="AB322">
        <v>0</v>
      </c>
      <c r="AC322">
        <v>0</v>
      </c>
      <c r="AD322">
        <v>1</v>
      </c>
      <c r="AE322">
        <v>0</v>
      </c>
      <c r="AF322">
        <v>1</v>
      </c>
      <c r="AG322">
        <v>0</v>
      </c>
      <c r="AH322">
        <v>0</v>
      </c>
      <c r="AI322">
        <v>0</v>
      </c>
      <c r="AJ322">
        <v>0</v>
      </c>
      <c r="AK322">
        <v>0</v>
      </c>
      <c r="AL322">
        <v>0</v>
      </c>
      <c r="AM322">
        <v>0</v>
      </c>
      <c r="AN322">
        <v>0</v>
      </c>
      <c r="AO322">
        <v>0</v>
      </c>
      <c r="AP322">
        <v>0</v>
      </c>
      <c r="AQ322">
        <v>0</v>
      </c>
      <c r="AR322">
        <v>0</v>
      </c>
      <c r="AS322">
        <v>0</v>
      </c>
      <c r="AT322">
        <v>0</v>
      </c>
      <c r="AU322" t="s">
        <v>51</v>
      </c>
      <c r="AV322" t="s">
        <v>325</v>
      </c>
      <c r="AW322" t="s">
        <v>169</v>
      </c>
      <c r="AX322" t="s">
        <v>326</v>
      </c>
      <c r="AY322">
        <v>77007</v>
      </c>
      <c r="AZ322">
        <v>48201510701</v>
      </c>
      <c r="BA322" t="s">
        <v>170</v>
      </c>
      <c r="BB322" t="s">
        <v>171</v>
      </c>
      <c r="BC322">
        <v>162048</v>
      </c>
      <c r="BD322">
        <v>2994</v>
      </c>
      <c r="BE322" t="s">
        <v>327</v>
      </c>
      <c r="BF322" t="s">
        <v>327</v>
      </c>
      <c r="BG322" t="s">
        <v>327</v>
      </c>
    </row>
    <row r="323" spans="1:59" x14ac:dyDescent="0.25">
      <c r="A323">
        <v>581333</v>
      </c>
      <c r="B323">
        <v>18661302</v>
      </c>
      <c r="C323">
        <v>2021</v>
      </c>
      <c r="D323" s="80">
        <v>44547</v>
      </c>
      <c r="E323">
        <v>22</v>
      </c>
      <c r="F323" t="s">
        <v>172</v>
      </c>
      <c r="G323" t="s">
        <v>161</v>
      </c>
      <c r="H323" t="s">
        <v>331</v>
      </c>
      <c r="I323" t="s">
        <v>184</v>
      </c>
      <c r="J323">
        <v>29.76961313</v>
      </c>
      <c r="K323">
        <v>-95.397919630000004</v>
      </c>
      <c r="L323" t="s">
        <v>174</v>
      </c>
      <c r="M323" t="s">
        <v>192</v>
      </c>
      <c r="N323" t="s">
        <v>199</v>
      </c>
      <c r="O323" t="s">
        <v>200</v>
      </c>
      <c r="P323" t="s">
        <v>167</v>
      </c>
      <c r="Q323" t="s">
        <v>86</v>
      </c>
      <c r="R323" t="s">
        <v>374</v>
      </c>
      <c r="S323">
        <v>0</v>
      </c>
      <c r="T323">
        <v>0</v>
      </c>
      <c r="U323">
        <v>0</v>
      </c>
      <c r="V323">
        <v>0</v>
      </c>
      <c r="W323">
        <v>0</v>
      </c>
      <c r="X323">
        <v>2</v>
      </c>
      <c r="Y323">
        <v>0</v>
      </c>
      <c r="Z323">
        <v>0</v>
      </c>
      <c r="AA323">
        <v>0</v>
      </c>
      <c r="AB323">
        <v>0</v>
      </c>
      <c r="AC323">
        <v>0</v>
      </c>
      <c r="AD323">
        <v>2</v>
      </c>
      <c r="AE323">
        <v>0</v>
      </c>
      <c r="AF323">
        <v>0</v>
      </c>
      <c r="AG323">
        <v>0</v>
      </c>
      <c r="AH323">
        <v>0</v>
      </c>
      <c r="AI323">
        <v>0</v>
      </c>
      <c r="AJ323">
        <v>0</v>
      </c>
      <c r="AK323">
        <v>0</v>
      </c>
      <c r="AL323">
        <v>0</v>
      </c>
      <c r="AM323">
        <v>0</v>
      </c>
      <c r="AN323">
        <v>0</v>
      </c>
      <c r="AO323">
        <v>0</v>
      </c>
      <c r="AP323">
        <v>0</v>
      </c>
      <c r="AQ323">
        <v>0</v>
      </c>
      <c r="AR323">
        <v>0</v>
      </c>
      <c r="AS323">
        <v>0</v>
      </c>
      <c r="AT323">
        <v>0</v>
      </c>
      <c r="AU323" t="s">
        <v>51</v>
      </c>
      <c r="AV323" t="s">
        <v>325</v>
      </c>
      <c r="AW323" t="s">
        <v>169</v>
      </c>
      <c r="AX323" t="s">
        <v>332</v>
      </c>
      <c r="AY323">
        <v>77007</v>
      </c>
      <c r="AZ323">
        <v>48201510702</v>
      </c>
      <c r="BA323" t="s">
        <v>170</v>
      </c>
      <c r="BB323" t="s">
        <v>171</v>
      </c>
      <c r="BC323">
        <v>56888</v>
      </c>
      <c r="BD323">
        <v>2994</v>
      </c>
      <c r="BE323" t="s">
        <v>327</v>
      </c>
      <c r="BF323" t="s">
        <v>327</v>
      </c>
      <c r="BG323" t="s">
        <v>327</v>
      </c>
    </row>
    <row r="324" spans="1:59" x14ac:dyDescent="0.25">
      <c r="A324">
        <v>589227</v>
      </c>
      <c r="B324">
        <v>18686764</v>
      </c>
      <c r="C324">
        <v>2022</v>
      </c>
      <c r="D324" s="80">
        <v>44569</v>
      </c>
      <c r="E324">
        <v>12</v>
      </c>
      <c r="F324" t="s">
        <v>178</v>
      </c>
      <c r="G324" t="s">
        <v>161</v>
      </c>
      <c r="H324" t="s">
        <v>323</v>
      </c>
      <c r="I324" t="s">
        <v>179</v>
      </c>
      <c r="J324">
        <v>29.766252489999999</v>
      </c>
      <c r="K324">
        <v>-95.398116770000001</v>
      </c>
      <c r="L324" t="s">
        <v>330</v>
      </c>
      <c r="M324" t="s">
        <v>164</v>
      </c>
      <c r="N324" t="s">
        <v>199</v>
      </c>
      <c r="O324" t="s">
        <v>166</v>
      </c>
      <c r="P324" t="s">
        <v>167</v>
      </c>
      <c r="Q324" t="s">
        <v>86</v>
      </c>
      <c r="R324" t="s">
        <v>190</v>
      </c>
      <c r="S324">
        <v>0</v>
      </c>
      <c r="T324">
        <v>0</v>
      </c>
      <c r="U324">
        <v>0</v>
      </c>
      <c r="V324">
        <v>0</v>
      </c>
      <c r="W324">
        <v>0</v>
      </c>
      <c r="X324">
        <v>1</v>
      </c>
      <c r="Y324">
        <v>2</v>
      </c>
      <c r="Z324">
        <v>0</v>
      </c>
      <c r="AA324">
        <v>0</v>
      </c>
      <c r="AB324">
        <v>0</v>
      </c>
      <c r="AC324">
        <v>0</v>
      </c>
      <c r="AD324">
        <v>1</v>
      </c>
      <c r="AE324">
        <v>0</v>
      </c>
      <c r="AF324">
        <v>2</v>
      </c>
      <c r="AG324">
        <v>0</v>
      </c>
      <c r="AH324">
        <v>0</v>
      </c>
      <c r="AI324">
        <v>0</v>
      </c>
      <c r="AJ324">
        <v>0</v>
      </c>
      <c r="AK324">
        <v>0</v>
      </c>
      <c r="AL324">
        <v>0</v>
      </c>
      <c r="AM324">
        <v>0</v>
      </c>
      <c r="AN324">
        <v>0</v>
      </c>
      <c r="AO324">
        <v>0</v>
      </c>
      <c r="AP324">
        <v>0</v>
      </c>
      <c r="AQ324">
        <v>0</v>
      </c>
      <c r="AR324">
        <v>0</v>
      </c>
      <c r="AS324">
        <v>0</v>
      </c>
      <c r="AT324">
        <v>0</v>
      </c>
      <c r="AU324" t="s">
        <v>51</v>
      </c>
      <c r="AV324" t="s">
        <v>325</v>
      </c>
      <c r="AW324" t="s">
        <v>169</v>
      </c>
      <c r="AX324" t="s">
        <v>326</v>
      </c>
      <c r="AY324">
        <v>77007</v>
      </c>
      <c r="AZ324">
        <v>48201510701</v>
      </c>
      <c r="BA324" t="s">
        <v>170</v>
      </c>
      <c r="BB324" t="s">
        <v>171</v>
      </c>
      <c r="BC324">
        <v>162048</v>
      </c>
      <c r="BD324">
        <v>2994</v>
      </c>
      <c r="BE324" t="s">
        <v>327</v>
      </c>
      <c r="BF324" t="s">
        <v>327</v>
      </c>
      <c r="BG324" t="s">
        <v>327</v>
      </c>
    </row>
    <row r="325" spans="1:59" x14ac:dyDescent="0.25">
      <c r="A325">
        <v>589746</v>
      </c>
      <c r="B325">
        <v>18689485</v>
      </c>
      <c r="C325">
        <v>2022</v>
      </c>
      <c r="D325" s="80">
        <v>44571</v>
      </c>
      <c r="E325">
        <v>14</v>
      </c>
      <c r="F325" t="s">
        <v>183</v>
      </c>
      <c r="G325" t="s">
        <v>161</v>
      </c>
      <c r="H325" t="s">
        <v>323</v>
      </c>
      <c r="I325" t="s">
        <v>184</v>
      </c>
      <c r="J325">
        <v>29.766524799999999</v>
      </c>
      <c r="K325">
        <v>-95.39815308</v>
      </c>
      <c r="L325" t="s">
        <v>174</v>
      </c>
      <c r="M325" t="s">
        <v>164</v>
      </c>
      <c r="N325" t="s">
        <v>189</v>
      </c>
      <c r="O325" t="s">
        <v>166</v>
      </c>
      <c r="P325" t="s">
        <v>125</v>
      </c>
      <c r="Q325" t="s">
        <v>87</v>
      </c>
      <c r="R325" t="s">
        <v>186</v>
      </c>
      <c r="S325">
        <v>0</v>
      </c>
      <c r="T325">
        <v>0</v>
      </c>
      <c r="U325">
        <v>0</v>
      </c>
      <c r="V325">
        <v>1</v>
      </c>
      <c r="W325">
        <v>1</v>
      </c>
      <c r="X325">
        <v>1</v>
      </c>
      <c r="Y325">
        <v>0</v>
      </c>
      <c r="Z325">
        <v>0</v>
      </c>
      <c r="AA325">
        <v>0</v>
      </c>
      <c r="AB325">
        <v>0</v>
      </c>
      <c r="AC325">
        <v>1</v>
      </c>
      <c r="AD325">
        <v>1</v>
      </c>
      <c r="AE325">
        <v>1</v>
      </c>
      <c r="AF325">
        <v>0</v>
      </c>
      <c r="AG325">
        <v>0</v>
      </c>
      <c r="AH325">
        <v>0</v>
      </c>
      <c r="AI325">
        <v>0</v>
      </c>
      <c r="AJ325">
        <v>0</v>
      </c>
      <c r="AK325">
        <v>0</v>
      </c>
      <c r="AL325">
        <v>0</v>
      </c>
      <c r="AM325">
        <v>0</v>
      </c>
      <c r="AN325">
        <v>0</v>
      </c>
      <c r="AO325">
        <v>0</v>
      </c>
      <c r="AP325">
        <v>0</v>
      </c>
      <c r="AQ325">
        <v>0</v>
      </c>
      <c r="AR325">
        <v>0</v>
      </c>
      <c r="AS325">
        <v>0</v>
      </c>
      <c r="AT325">
        <v>0</v>
      </c>
      <c r="AU325" t="s">
        <v>51</v>
      </c>
      <c r="AV325" t="s">
        <v>325</v>
      </c>
      <c r="AW325" t="s">
        <v>169</v>
      </c>
      <c r="AX325" t="s">
        <v>326</v>
      </c>
      <c r="AY325">
        <v>77007</v>
      </c>
      <c r="AZ325">
        <v>48201510701</v>
      </c>
      <c r="BA325" t="s">
        <v>170</v>
      </c>
      <c r="BB325" t="s">
        <v>171</v>
      </c>
      <c r="BC325">
        <v>162048</v>
      </c>
      <c r="BD325">
        <v>2994</v>
      </c>
      <c r="BE325" t="s">
        <v>327</v>
      </c>
      <c r="BF325" t="s">
        <v>327</v>
      </c>
      <c r="BG325" t="s">
        <v>327</v>
      </c>
    </row>
    <row r="326" spans="1:59" x14ac:dyDescent="0.25">
      <c r="A326">
        <v>590792</v>
      </c>
      <c r="B326">
        <v>18694998</v>
      </c>
      <c r="C326">
        <v>2022</v>
      </c>
      <c r="D326" s="80">
        <v>44566</v>
      </c>
      <c r="E326">
        <v>18</v>
      </c>
      <c r="F326" t="s">
        <v>198</v>
      </c>
      <c r="G326" t="s">
        <v>161</v>
      </c>
      <c r="H326" t="s">
        <v>357</v>
      </c>
      <c r="I326" t="s">
        <v>162</v>
      </c>
      <c r="J326">
        <v>29.766524799999999</v>
      </c>
      <c r="K326">
        <v>-95.398156240000006</v>
      </c>
      <c r="L326" t="s">
        <v>174</v>
      </c>
      <c r="M326" t="s">
        <v>192</v>
      </c>
      <c r="N326" t="s">
        <v>185</v>
      </c>
      <c r="O326" t="s">
        <v>166</v>
      </c>
      <c r="P326" t="s">
        <v>125</v>
      </c>
      <c r="Q326" t="s">
        <v>87</v>
      </c>
      <c r="R326" t="s">
        <v>186</v>
      </c>
      <c r="S326">
        <v>0</v>
      </c>
      <c r="T326">
        <v>0</v>
      </c>
      <c r="U326">
        <v>0</v>
      </c>
      <c r="V326">
        <v>2</v>
      </c>
      <c r="W326">
        <v>2</v>
      </c>
      <c r="X326">
        <v>2</v>
      </c>
      <c r="Y326">
        <v>0</v>
      </c>
      <c r="Z326">
        <v>0</v>
      </c>
      <c r="AA326">
        <v>0</v>
      </c>
      <c r="AB326">
        <v>0</v>
      </c>
      <c r="AC326">
        <v>2</v>
      </c>
      <c r="AD326">
        <v>2</v>
      </c>
      <c r="AE326">
        <v>2</v>
      </c>
      <c r="AF326">
        <v>0</v>
      </c>
      <c r="AG326">
        <v>0</v>
      </c>
      <c r="AH326">
        <v>0</v>
      </c>
      <c r="AI326">
        <v>0</v>
      </c>
      <c r="AJ326">
        <v>0</v>
      </c>
      <c r="AK326">
        <v>0</v>
      </c>
      <c r="AL326">
        <v>0</v>
      </c>
      <c r="AM326">
        <v>0</v>
      </c>
      <c r="AN326">
        <v>0</v>
      </c>
      <c r="AO326">
        <v>0</v>
      </c>
      <c r="AP326">
        <v>0</v>
      </c>
      <c r="AQ326">
        <v>0</v>
      </c>
      <c r="AR326">
        <v>0</v>
      </c>
      <c r="AS326">
        <v>0</v>
      </c>
      <c r="AT326">
        <v>0</v>
      </c>
      <c r="AU326" t="s">
        <v>51</v>
      </c>
      <c r="AV326" t="s">
        <v>325</v>
      </c>
      <c r="AW326" t="s">
        <v>169</v>
      </c>
      <c r="AX326" t="s">
        <v>326</v>
      </c>
      <c r="AY326">
        <v>77007</v>
      </c>
      <c r="AZ326">
        <v>48201510701</v>
      </c>
      <c r="BA326" t="s">
        <v>170</v>
      </c>
      <c r="BB326" t="s">
        <v>171</v>
      </c>
      <c r="BC326">
        <v>162048</v>
      </c>
      <c r="BD326">
        <v>2994</v>
      </c>
      <c r="BE326" t="s">
        <v>327</v>
      </c>
      <c r="BF326" t="s">
        <v>327</v>
      </c>
      <c r="BG326" t="s">
        <v>327</v>
      </c>
    </row>
    <row r="327" spans="1:59" x14ac:dyDescent="0.25">
      <c r="A327">
        <v>591988</v>
      </c>
      <c r="B327">
        <v>18699985</v>
      </c>
      <c r="C327">
        <v>2022</v>
      </c>
      <c r="D327" s="80">
        <v>44575</v>
      </c>
      <c r="E327">
        <v>15</v>
      </c>
      <c r="F327" t="s">
        <v>172</v>
      </c>
      <c r="G327" t="s">
        <v>161</v>
      </c>
      <c r="H327" t="s">
        <v>323</v>
      </c>
      <c r="I327" t="s">
        <v>184</v>
      </c>
      <c r="J327">
        <v>29.766524799999999</v>
      </c>
      <c r="K327">
        <v>-95.39815308</v>
      </c>
      <c r="L327" t="s">
        <v>174</v>
      </c>
      <c r="M327" t="s">
        <v>164</v>
      </c>
      <c r="N327" t="s">
        <v>185</v>
      </c>
      <c r="O327" t="s">
        <v>166</v>
      </c>
      <c r="P327" t="s">
        <v>125</v>
      </c>
      <c r="Q327" t="s">
        <v>87</v>
      </c>
      <c r="R327" t="s">
        <v>186</v>
      </c>
      <c r="S327">
        <v>0</v>
      </c>
      <c r="T327">
        <v>0</v>
      </c>
      <c r="U327">
        <v>0</v>
      </c>
      <c r="V327">
        <v>1</v>
      </c>
      <c r="W327">
        <v>1</v>
      </c>
      <c r="X327">
        <v>1</v>
      </c>
      <c r="Y327">
        <v>0</v>
      </c>
      <c r="Z327">
        <v>0</v>
      </c>
      <c r="AA327">
        <v>0</v>
      </c>
      <c r="AB327">
        <v>0</v>
      </c>
      <c r="AC327">
        <v>1</v>
      </c>
      <c r="AD327">
        <v>1</v>
      </c>
      <c r="AE327">
        <v>1</v>
      </c>
      <c r="AF327">
        <v>0</v>
      </c>
      <c r="AG327">
        <v>0</v>
      </c>
      <c r="AH327">
        <v>0</v>
      </c>
      <c r="AI327">
        <v>0</v>
      </c>
      <c r="AJ327">
        <v>0</v>
      </c>
      <c r="AK327">
        <v>0</v>
      </c>
      <c r="AL327">
        <v>0</v>
      </c>
      <c r="AM327">
        <v>0</v>
      </c>
      <c r="AN327">
        <v>0</v>
      </c>
      <c r="AO327">
        <v>0</v>
      </c>
      <c r="AP327">
        <v>0</v>
      </c>
      <c r="AQ327">
        <v>0</v>
      </c>
      <c r="AR327">
        <v>0</v>
      </c>
      <c r="AS327">
        <v>0</v>
      </c>
      <c r="AT327">
        <v>0</v>
      </c>
      <c r="AU327" t="s">
        <v>51</v>
      </c>
      <c r="AV327" t="s">
        <v>325</v>
      </c>
      <c r="AW327" t="s">
        <v>169</v>
      </c>
      <c r="AX327" t="s">
        <v>326</v>
      </c>
      <c r="AY327">
        <v>77007</v>
      </c>
      <c r="AZ327">
        <v>48201510701</v>
      </c>
      <c r="BA327" t="s">
        <v>170</v>
      </c>
      <c r="BB327" t="s">
        <v>171</v>
      </c>
      <c r="BC327">
        <v>162048</v>
      </c>
      <c r="BD327">
        <v>2994</v>
      </c>
      <c r="BE327" t="s">
        <v>327</v>
      </c>
      <c r="BF327" t="s">
        <v>327</v>
      </c>
      <c r="BG327" t="s">
        <v>327</v>
      </c>
    </row>
    <row r="328" spans="1:59" x14ac:dyDescent="0.25">
      <c r="A328">
        <v>610582</v>
      </c>
      <c r="B328">
        <v>18774627</v>
      </c>
      <c r="C328">
        <v>2022</v>
      </c>
      <c r="D328" s="80">
        <v>44616</v>
      </c>
      <c r="E328">
        <v>19</v>
      </c>
      <c r="F328" t="s">
        <v>160</v>
      </c>
      <c r="G328" t="s">
        <v>161</v>
      </c>
      <c r="H328" t="s">
        <v>357</v>
      </c>
      <c r="I328" t="s">
        <v>162</v>
      </c>
      <c r="J328">
        <v>29.766524799999999</v>
      </c>
      <c r="K328">
        <v>-95.39815308</v>
      </c>
      <c r="L328" t="s">
        <v>174</v>
      </c>
      <c r="M328" t="s">
        <v>192</v>
      </c>
      <c r="N328" t="s">
        <v>189</v>
      </c>
      <c r="O328" t="s">
        <v>166</v>
      </c>
      <c r="P328" t="s">
        <v>167</v>
      </c>
      <c r="Q328" t="s">
        <v>87</v>
      </c>
      <c r="R328" t="s">
        <v>186</v>
      </c>
      <c r="S328">
        <v>0</v>
      </c>
      <c r="T328">
        <v>0</v>
      </c>
      <c r="U328">
        <v>0</v>
      </c>
      <c r="V328">
        <v>0</v>
      </c>
      <c r="W328">
        <v>0</v>
      </c>
      <c r="X328">
        <v>2</v>
      </c>
      <c r="Y328">
        <v>0</v>
      </c>
      <c r="Z328">
        <v>0</v>
      </c>
      <c r="AA328">
        <v>0</v>
      </c>
      <c r="AB328">
        <v>0</v>
      </c>
      <c r="AC328">
        <v>0</v>
      </c>
      <c r="AD328">
        <v>2</v>
      </c>
      <c r="AE328">
        <v>0</v>
      </c>
      <c r="AF328">
        <v>0</v>
      </c>
      <c r="AG328">
        <v>0</v>
      </c>
      <c r="AH328">
        <v>0</v>
      </c>
      <c r="AI328">
        <v>0</v>
      </c>
      <c r="AJ328">
        <v>0</v>
      </c>
      <c r="AK328">
        <v>0</v>
      </c>
      <c r="AL328">
        <v>0</v>
      </c>
      <c r="AM328">
        <v>0</v>
      </c>
      <c r="AN328">
        <v>0</v>
      </c>
      <c r="AO328">
        <v>0</v>
      </c>
      <c r="AP328">
        <v>0</v>
      </c>
      <c r="AQ328">
        <v>0</v>
      </c>
      <c r="AR328">
        <v>0</v>
      </c>
      <c r="AS328">
        <v>0</v>
      </c>
      <c r="AT328">
        <v>0</v>
      </c>
      <c r="AU328" t="s">
        <v>51</v>
      </c>
      <c r="AV328" t="s">
        <v>325</v>
      </c>
      <c r="AW328" t="s">
        <v>169</v>
      </c>
      <c r="AX328" t="s">
        <v>326</v>
      </c>
      <c r="AY328">
        <v>77007</v>
      </c>
      <c r="AZ328">
        <v>48201510701</v>
      </c>
      <c r="BA328" t="s">
        <v>170</v>
      </c>
      <c r="BB328" t="s">
        <v>171</v>
      </c>
      <c r="BC328">
        <v>162048</v>
      </c>
      <c r="BD328">
        <v>2994</v>
      </c>
      <c r="BE328" t="s">
        <v>327</v>
      </c>
      <c r="BF328" t="s">
        <v>327</v>
      </c>
      <c r="BG328" t="s">
        <v>327</v>
      </c>
    </row>
    <row r="329" spans="1:59" x14ac:dyDescent="0.25">
      <c r="A329">
        <v>612101</v>
      </c>
      <c r="B329">
        <v>18780571</v>
      </c>
      <c r="C329">
        <v>2022</v>
      </c>
      <c r="D329" s="80">
        <v>44625</v>
      </c>
      <c r="E329">
        <v>7</v>
      </c>
      <c r="F329" t="s">
        <v>178</v>
      </c>
      <c r="G329" t="s">
        <v>161</v>
      </c>
      <c r="H329" t="s">
        <v>323</v>
      </c>
      <c r="I329" t="s">
        <v>162</v>
      </c>
      <c r="J329">
        <v>29.766524799999999</v>
      </c>
      <c r="K329">
        <v>-95.39815308</v>
      </c>
      <c r="L329" t="s">
        <v>163</v>
      </c>
      <c r="M329" t="s">
        <v>164</v>
      </c>
      <c r="N329" t="s">
        <v>185</v>
      </c>
      <c r="O329" t="s">
        <v>166</v>
      </c>
      <c r="P329" t="s">
        <v>167</v>
      </c>
      <c r="Q329" t="s">
        <v>87</v>
      </c>
      <c r="R329" t="s">
        <v>186</v>
      </c>
      <c r="S329">
        <v>0</v>
      </c>
      <c r="T329">
        <v>0</v>
      </c>
      <c r="U329">
        <v>0</v>
      </c>
      <c r="V329">
        <v>0</v>
      </c>
      <c r="W329">
        <v>0</v>
      </c>
      <c r="X329">
        <v>2</v>
      </c>
      <c r="Y329">
        <v>0</v>
      </c>
      <c r="Z329">
        <v>0</v>
      </c>
      <c r="AA329">
        <v>0</v>
      </c>
      <c r="AB329">
        <v>0</v>
      </c>
      <c r="AC329">
        <v>0</v>
      </c>
      <c r="AD329">
        <v>2</v>
      </c>
      <c r="AE329">
        <v>0</v>
      </c>
      <c r="AF329">
        <v>0</v>
      </c>
      <c r="AG329">
        <v>0</v>
      </c>
      <c r="AH329">
        <v>0</v>
      </c>
      <c r="AI329">
        <v>0</v>
      </c>
      <c r="AJ329">
        <v>0</v>
      </c>
      <c r="AK329">
        <v>0</v>
      </c>
      <c r="AL329">
        <v>0</v>
      </c>
      <c r="AM329">
        <v>0</v>
      </c>
      <c r="AN329">
        <v>0</v>
      </c>
      <c r="AO329">
        <v>0</v>
      </c>
      <c r="AP329">
        <v>0</v>
      </c>
      <c r="AQ329">
        <v>0</v>
      </c>
      <c r="AR329">
        <v>0</v>
      </c>
      <c r="AS329">
        <v>0</v>
      </c>
      <c r="AT329">
        <v>0</v>
      </c>
      <c r="AU329" t="s">
        <v>51</v>
      </c>
      <c r="AV329" t="s">
        <v>325</v>
      </c>
      <c r="AW329" t="s">
        <v>169</v>
      </c>
      <c r="AX329" t="s">
        <v>326</v>
      </c>
      <c r="AY329">
        <v>77007</v>
      </c>
      <c r="AZ329">
        <v>48201510701</v>
      </c>
      <c r="BA329" t="s">
        <v>170</v>
      </c>
      <c r="BB329" t="s">
        <v>171</v>
      </c>
      <c r="BC329">
        <v>162048</v>
      </c>
      <c r="BD329">
        <v>2994</v>
      </c>
      <c r="BE329" t="s">
        <v>327</v>
      </c>
      <c r="BF329" t="s">
        <v>327</v>
      </c>
      <c r="BG329" t="s">
        <v>327</v>
      </c>
    </row>
    <row r="330" spans="1:59" x14ac:dyDescent="0.25">
      <c r="A330">
        <v>621146</v>
      </c>
      <c r="B330">
        <v>18815820</v>
      </c>
      <c r="C330">
        <v>2022</v>
      </c>
      <c r="D330" s="80">
        <v>44644</v>
      </c>
      <c r="E330">
        <v>19</v>
      </c>
      <c r="F330" t="s">
        <v>160</v>
      </c>
      <c r="G330" t="s">
        <v>161</v>
      </c>
      <c r="H330" t="s">
        <v>357</v>
      </c>
      <c r="I330" t="s">
        <v>179</v>
      </c>
      <c r="J330">
        <v>29.766524799999999</v>
      </c>
      <c r="K330">
        <v>-95.39815308</v>
      </c>
      <c r="L330" t="s">
        <v>174</v>
      </c>
      <c r="M330" t="s">
        <v>164</v>
      </c>
      <c r="N330" t="s">
        <v>185</v>
      </c>
      <c r="O330" t="s">
        <v>166</v>
      </c>
      <c r="P330" t="s">
        <v>167</v>
      </c>
      <c r="Q330" t="s">
        <v>87</v>
      </c>
      <c r="R330" t="s">
        <v>194</v>
      </c>
      <c r="S330">
        <v>0</v>
      </c>
      <c r="T330">
        <v>0</v>
      </c>
      <c r="U330">
        <v>0</v>
      </c>
      <c r="V330">
        <v>0</v>
      </c>
      <c r="W330">
        <v>0</v>
      </c>
      <c r="X330">
        <v>5</v>
      </c>
      <c r="Y330">
        <v>0</v>
      </c>
      <c r="Z330">
        <v>0</v>
      </c>
      <c r="AA330">
        <v>0</v>
      </c>
      <c r="AB330">
        <v>0</v>
      </c>
      <c r="AC330">
        <v>0</v>
      </c>
      <c r="AD330">
        <v>5</v>
      </c>
      <c r="AE330">
        <v>0</v>
      </c>
      <c r="AF330">
        <v>0</v>
      </c>
      <c r="AG330">
        <v>0</v>
      </c>
      <c r="AH330">
        <v>0</v>
      </c>
      <c r="AI330">
        <v>0</v>
      </c>
      <c r="AJ330">
        <v>0</v>
      </c>
      <c r="AK330">
        <v>0</v>
      </c>
      <c r="AL330">
        <v>0</v>
      </c>
      <c r="AM330">
        <v>0</v>
      </c>
      <c r="AN330">
        <v>0</v>
      </c>
      <c r="AO330">
        <v>0</v>
      </c>
      <c r="AP330">
        <v>0</v>
      </c>
      <c r="AQ330">
        <v>0</v>
      </c>
      <c r="AR330">
        <v>0</v>
      </c>
      <c r="AS330">
        <v>0</v>
      </c>
      <c r="AT330">
        <v>0</v>
      </c>
      <c r="AU330" t="s">
        <v>51</v>
      </c>
      <c r="AV330" t="s">
        <v>325</v>
      </c>
      <c r="AW330" t="s">
        <v>169</v>
      </c>
      <c r="AX330" t="s">
        <v>326</v>
      </c>
      <c r="AY330">
        <v>77007</v>
      </c>
      <c r="AZ330">
        <v>48201510701</v>
      </c>
      <c r="BA330" t="s">
        <v>170</v>
      </c>
      <c r="BB330" t="s">
        <v>171</v>
      </c>
      <c r="BC330">
        <v>162048</v>
      </c>
      <c r="BD330">
        <v>2994</v>
      </c>
      <c r="BE330" t="s">
        <v>327</v>
      </c>
      <c r="BF330" t="s">
        <v>327</v>
      </c>
      <c r="BG330" t="s">
        <v>327</v>
      </c>
    </row>
    <row r="331" spans="1:59" x14ac:dyDescent="0.25">
      <c r="A331">
        <v>630878</v>
      </c>
      <c r="B331">
        <v>18854132</v>
      </c>
      <c r="C331">
        <v>2022</v>
      </c>
      <c r="D331" s="80">
        <v>44665</v>
      </c>
      <c r="E331">
        <v>8</v>
      </c>
      <c r="F331" t="s">
        <v>160</v>
      </c>
      <c r="G331" t="s">
        <v>161</v>
      </c>
      <c r="H331" t="s">
        <v>331</v>
      </c>
      <c r="I331" t="s">
        <v>162</v>
      </c>
      <c r="J331">
        <v>29.769652260000001</v>
      </c>
      <c r="K331">
        <v>-95.398281100000005</v>
      </c>
      <c r="L331" t="s">
        <v>174</v>
      </c>
      <c r="M331" t="s">
        <v>164</v>
      </c>
      <c r="N331" t="s">
        <v>189</v>
      </c>
      <c r="O331" t="s">
        <v>166</v>
      </c>
      <c r="P331" t="s">
        <v>167</v>
      </c>
      <c r="Q331" t="s">
        <v>86</v>
      </c>
      <c r="R331" t="s">
        <v>190</v>
      </c>
      <c r="S331">
        <v>0</v>
      </c>
      <c r="T331">
        <v>0</v>
      </c>
      <c r="U331">
        <v>0</v>
      </c>
      <c r="V331">
        <v>0</v>
      </c>
      <c r="W331">
        <v>0</v>
      </c>
      <c r="X331">
        <v>3</v>
      </c>
      <c r="Y331">
        <v>0</v>
      </c>
      <c r="Z331">
        <v>0</v>
      </c>
      <c r="AA331">
        <v>0</v>
      </c>
      <c r="AB331">
        <v>0</v>
      </c>
      <c r="AC331">
        <v>0</v>
      </c>
      <c r="AD331">
        <v>3</v>
      </c>
      <c r="AE331">
        <v>0</v>
      </c>
      <c r="AF331">
        <v>0</v>
      </c>
      <c r="AG331">
        <v>0</v>
      </c>
      <c r="AH331">
        <v>0</v>
      </c>
      <c r="AI331">
        <v>0</v>
      </c>
      <c r="AJ331">
        <v>0</v>
      </c>
      <c r="AK331">
        <v>0</v>
      </c>
      <c r="AL331">
        <v>0</v>
      </c>
      <c r="AM331">
        <v>0</v>
      </c>
      <c r="AN331">
        <v>0</v>
      </c>
      <c r="AO331">
        <v>0</v>
      </c>
      <c r="AP331">
        <v>0</v>
      </c>
      <c r="AQ331">
        <v>0</v>
      </c>
      <c r="AR331">
        <v>0</v>
      </c>
      <c r="AS331">
        <v>0</v>
      </c>
      <c r="AT331">
        <v>0</v>
      </c>
      <c r="AU331" t="s">
        <v>51</v>
      </c>
      <c r="AV331" t="s">
        <v>325</v>
      </c>
      <c r="AW331" t="s">
        <v>169</v>
      </c>
      <c r="AX331" t="s">
        <v>332</v>
      </c>
      <c r="AY331">
        <v>77007</v>
      </c>
      <c r="AZ331">
        <v>48201510702</v>
      </c>
      <c r="BA331" t="s">
        <v>170</v>
      </c>
      <c r="BB331" t="s">
        <v>171</v>
      </c>
      <c r="BC331">
        <v>56888</v>
      </c>
      <c r="BD331">
        <v>2994</v>
      </c>
      <c r="BE331" t="s">
        <v>327</v>
      </c>
      <c r="BF331" t="s">
        <v>327</v>
      </c>
      <c r="BG331" t="s">
        <v>327</v>
      </c>
    </row>
    <row r="332" spans="1:59" x14ac:dyDescent="0.25">
      <c r="A332">
        <v>636927</v>
      </c>
      <c r="B332">
        <v>18878501</v>
      </c>
      <c r="C332">
        <v>2022</v>
      </c>
      <c r="D332" s="80">
        <v>44679</v>
      </c>
      <c r="E332">
        <v>6</v>
      </c>
      <c r="F332" t="s">
        <v>160</v>
      </c>
      <c r="G332" t="s">
        <v>161</v>
      </c>
      <c r="H332" t="s">
        <v>323</v>
      </c>
      <c r="I332" t="s">
        <v>162</v>
      </c>
      <c r="J332">
        <v>29.766511189999999</v>
      </c>
      <c r="K332">
        <v>-95.39815127</v>
      </c>
      <c r="L332" t="s">
        <v>174</v>
      </c>
      <c r="M332" t="s">
        <v>164</v>
      </c>
      <c r="N332" t="s">
        <v>185</v>
      </c>
      <c r="O332" t="s">
        <v>166</v>
      </c>
      <c r="P332" t="s">
        <v>175</v>
      </c>
      <c r="Q332" t="s">
        <v>87</v>
      </c>
      <c r="R332" t="s">
        <v>186</v>
      </c>
      <c r="S332">
        <v>0</v>
      </c>
      <c r="T332">
        <v>0</v>
      </c>
      <c r="U332">
        <v>1</v>
      </c>
      <c r="V332">
        <v>0</v>
      </c>
      <c r="W332">
        <v>1</v>
      </c>
      <c r="X332">
        <v>3</v>
      </c>
      <c r="Y332">
        <v>0</v>
      </c>
      <c r="Z332">
        <v>0</v>
      </c>
      <c r="AA332">
        <v>0</v>
      </c>
      <c r="AB332">
        <v>0</v>
      </c>
      <c r="AC332">
        <v>0</v>
      </c>
      <c r="AD332">
        <v>3</v>
      </c>
      <c r="AE332">
        <v>0</v>
      </c>
      <c r="AF332">
        <v>0</v>
      </c>
      <c r="AG332">
        <v>0</v>
      </c>
      <c r="AH332">
        <v>0</v>
      </c>
      <c r="AI332">
        <v>1</v>
      </c>
      <c r="AJ332">
        <v>0</v>
      </c>
      <c r="AK332">
        <v>0</v>
      </c>
      <c r="AL332">
        <v>1</v>
      </c>
      <c r="AM332">
        <v>0</v>
      </c>
      <c r="AN332">
        <v>0</v>
      </c>
      <c r="AO332">
        <v>0</v>
      </c>
      <c r="AP332">
        <v>0</v>
      </c>
      <c r="AQ332">
        <v>0</v>
      </c>
      <c r="AR332">
        <v>0</v>
      </c>
      <c r="AS332">
        <v>0</v>
      </c>
      <c r="AT332">
        <v>0</v>
      </c>
      <c r="AU332" t="s">
        <v>51</v>
      </c>
      <c r="AV332" t="s">
        <v>325</v>
      </c>
      <c r="AW332" t="s">
        <v>169</v>
      </c>
      <c r="AX332" t="s">
        <v>326</v>
      </c>
      <c r="AY332">
        <v>77007</v>
      </c>
      <c r="AZ332">
        <v>48201510701</v>
      </c>
      <c r="BA332" t="s">
        <v>170</v>
      </c>
      <c r="BB332" t="s">
        <v>171</v>
      </c>
      <c r="BC332">
        <v>162048</v>
      </c>
      <c r="BD332">
        <v>2994</v>
      </c>
      <c r="BE332" t="s">
        <v>327</v>
      </c>
      <c r="BF332" t="s">
        <v>327</v>
      </c>
      <c r="BG332" t="s">
        <v>327</v>
      </c>
    </row>
    <row r="333" spans="1:59" x14ac:dyDescent="0.25">
      <c r="A333">
        <v>640531</v>
      </c>
      <c r="B333">
        <v>18892385</v>
      </c>
      <c r="C333">
        <v>2022</v>
      </c>
      <c r="D333" s="80">
        <v>44680</v>
      </c>
      <c r="E333">
        <v>23</v>
      </c>
      <c r="F333" t="s">
        <v>172</v>
      </c>
      <c r="G333" t="s">
        <v>161</v>
      </c>
      <c r="H333" t="s">
        <v>357</v>
      </c>
      <c r="I333" t="s">
        <v>188</v>
      </c>
      <c r="J333">
        <v>29.766524799999999</v>
      </c>
      <c r="K333">
        <v>-95.39815308</v>
      </c>
      <c r="L333" t="s">
        <v>174</v>
      </c>
      <c r="M333" t="s">
        <v>192</v>
      </c>
      <c r="N333" t="s">
        <v>189</v>
      </c>
      <c r="O333" t="s">
        <v>166</v>
      </c>
      <c r="P333" t="s">
        <v>167</v>
      </c>
      <c r="Q333" t="s">
        <v>87</v>
      </c>
      <c r="R333" t="s">
        <v>186</v>
      </c>
      <c r="S333">
        <v>0</v>
      </c>
      <c r="T333">
        <v>0</v>
      </c>
      <c r="U333">
        <v>0</v>
      </c>
      <c r="V333">
        <v>0</v>
      </c>
      <c r="W333">
        <v>0</v>
      </c>
      <c r="X333">
        <v>2</v>
      </c>
      <c r="Y333">
        <v>0</v>
      </c>
      <c r="Z333">
        <v>0</v>
      </c>
      <c r="AA333">
        <v>0</v>
      </c>
      <c r="AB333">
        <v>0</v>
      </c>
      <c r="AC333">
        <v>0</v>
      </c>
      <c r="AD333">
        <v>2</v>
      </c>
      <c r="AE333">
        <v>0</v>
      </c>
      <c r="AF333">
        <v>0</v>
      </c>
      <c r="AG333">
        <v>0</v>
      </c>
      <c r="AH333">
        <v>0</v>
      </c>
      <c r="AI333">
        <v>0</v>
      </c>
      <c r="AJ333">
        <v>0</v>
      </c>
      <c r="AK333">
        <v>0</v>
      </c>
      <c r="AL333">
        <v>0</v>
      </c>
      <c r="AM333">
        <v>0</v>
      </c>
      <c r="AN333">
        <v>0</v>
      </c>
      <c r="AO333">
        <v>0</v>
      </c>
      <c r="AP333">
        <v>0</v>
      </c>
      <c r="AQ333">
        <v>0</v>
      </c>
      <c r="AR333">
        <v>0</v>
      </c>
      <c r="AS333">
        <v>0</v>
      </c>
      <c r="AT333">
        <v>0</v>
      </c>
      <c r="AU333" t="s">
        <v>51</v>
      </c>
      <c r="AV333" t="s">
        <v>325</v>
      </c>
      <c r="AW333" t="s">
        <v>169</v>
      </c>
      <c r="AX333" t="s">
        <v>326</v>
      </c>
      <c r="AY333">
        <v>77007</v>
      </c>
      <c r="AZ333">
        <v>48201510701</v>
      </c>
      <c r="BA333" t="s">
        <v>170</v>
      </c>
      <c r="BB333" t="s">
        <v>171</v>
      </c>
      <c r="BC333">
        <v>162048</v>
      </c>
      <c r="BD333">
        <v>2994</v>
      </c>
      <c r="BE333" t="s">
        <v>327</v>
      </c>
      <c r="BF333" t="s">
        <v>327</v>
      </c>
      <c r="BG333" t="s">
        <v>327</v>
      </c>
    </row>
    <row r="334" spans="1:59" x14ac:dyDescent="0.25">
      <c r="A334">
        <v>642536</v>
      </c>
      <c r="B334">
        <v>18900319</v>
      </c>
      <c r="C334">
        <v>2022</v>
      </c>
      <c r="D334" s="80">
        <v>44690</v>
      </c>
      <c r="E334">
        <v>3</v>
      </c>
      <c r="F334" t="s">
        <v>183</v>
      </c>
      <c r="G334" t="s">
        <v>161</v>
      </c>
      <c r="H334" t="s">
        <v>323</v>
      </c>
      <c r="I334" t="s">
        <v>184</v>
      </c>
      <c r="J334">
        <v>29.766524799999999</v>
      </c>
      <c r="K334">
        <v>-95.39815308</v>
      </c>
      <c r="L334" t="s">
        <v>163</v>
      </c>
      <c r="M334" t="s">
        <v>192</v>
      </c>
      <c r="N334" t="s">
        <v>185</v>
      </c>
      <c r="O334" t="s">
        <v>166</v>
      </c>
      <c r="P334" t="s">
        <v>125</v>
      </c>
      <c r="Q334" t="s">
        <v>87</v>
      </c>
      <c r="R334" t="s">
        <v>194</v>
      </c>
      <c r="S334">
        <v>0</v>
      </c>
      <c r="T334">
        <v>0</v>
      </c>
      <c r="U334">
        <v>0</v>
      </c>
      <c r="V334">
        <v>3</v>
      </c>
      <c r="W334">
        <v>3</v>
      </c>
      <c r="X334">
        <v>0</v>
      </c>
      <c r="Y334">
        <v>1</v>
      </c>
      <c r="Z334">
        <v>0</v>
      </c>
      <c r="AA334">
        <v>0</v>
      </c>
      <c r="AB334">
        <v>0</v>
      </c>
      <c r="AC334">
        <v>3</v>
      </c>
      <c r="AD334">
        <v>0</v>
      </c>
      <c r="AE334">
        <v>3</v>
      </c>
      <c r="AF334">
        <v>1</v>
      </c>
      <c r="AG334">
        <v>0</v>
      </c>
      <c r="AH334">
        <v>0</v>
      </c>
      <c r="AI334">
        <v>0</v>
      </c>
      <c r="AJ334">
        <v>0</v>
      </c>
      <c r="AK334">
        <v>0</v>
      </c>
      <c r="AL334">
        <v>0</v>
      </c>
      <c r="AM334">
        <v>0</v>
      </c>
      <c r="AN334">
        <v>0</v>
      </c>
      <c r="AO334">
        <v>0</v>
      </c>
      <c r="AP334">
        <v>0</v>
      </c>
      <c r="AQ334">
        <v>0</v>
      </c>
      <c r="AR334">
        <v>0</v>
      </c>
      <c r="AS334">
        <v>0</v>
      </c>
      <c r="AT334">
        <v>0</v>
      </c>
      <c r="AU334" t="s">
        <v>51</v>
      </c>
      <c r="AV334" t="s">
        <v>325</v>
      </c>
      <c r="AW334" t="s">
        <v>169</v>
      </c>
      <c r="AX334" t="s">
        <v>326</v>
      </c>
      <c r="AY334">
        <v>77007</v>
      </c>
      <c r="AZ334">
        <v>48201510701</v>
      </c>
      <c r="BA334" t="s">
        <v>170</v>
      </c>
      <c r="BB334" t="s">
        <v>171</v>
      </c>
      <c r="BC334">
        <v>162048</v>
      </c>
      <c r="BD334">
        <v>2994</v>
      </c>
      <c r="BE334" t="s">
        <v>327</v>
      </c>
      <c r="BF334" t="s">
        <v>327</v>
      </c>
      <c r="BG334" t="s">
        <v>327</v>
      </c>
    </row>
    <row r="335" spans="1:59" x14ac:dyDescent="0.25">
      <c r="A335">
        <v>643679</v>
      </c>
      <c r="B335">
        <v>18904677</v>
      </c>
      <c r="C335">
        <v>2022</v>
      </c>
      <c r="D335" s="80">
        <v>44693</v>
      </c>
      <c r="E335">
        <v>14</v>
      </c>
      <c r="F335" t="s">
        <v>160</v>
      </c>
      <c r="G335" t="s">
        <v>161</v>
      </c>
      <c r="H335" t="s">
        <v>357</v>
      </c>
      <c r="I335" t="s">
        <v>162</v>
      </c>
      <c r="J335">
        <v>29.766524799999999</v>
      </c>
      <c r="K335">
        <v>-95.39815308</v>
      </c>
      <c r="L335" t="s">
        <v>174</v>
      </c>
      <c r="M335" t="s">
        <v>164</v>
      </c>
      <c r="N335" t="s">
        <v>185</v>
      </c>
      <c r="O335" t="s">
        <v>166</v>
      </c>
      <c r="P335" t="s">
        <v>167</v>
      </c>
      <c r="Q335" t="s">
        <v>87</v>
      </c>
      <c r="R335" t="s">
        <v>194</v>
      </c>
      <c r="S335">
        <v>0</v>
      </c>
      <c r="T335">
        <v>0</v>
      </c>
      <c r="U335">
        <v>0</v>
      </c>
      <c r="V335">
        <v>0</v>
      </c>
      <c r="W335">
        <v>0</v>
      </c>
      <c r="X335">
        <v>2</v>
      </c>
      <c r="Y335">
        <v>0</v>
      </c>
      <c r="Z335">
        <v>0</v>
      </c>
      <c r="AA335">
        <v>0</v>
      </c>
      <c r="AB335">
        <v>0</v>
      </c>
      <c r="AC335">
        <v>0</v>
      </c>
      <c r="AD335">
        <v>2</v>
      </c>
      <c r="AE335">
        <v>0</v>
      </c>
      <c r="AF335">
        <v>0</v>
      </c>
      <c r="AG335">
        <v>0</v>
      </c>
      <c r="AH335">
        <v>0</v>
      </c>
      <c r="AI335">
        <v>0</v>
      </c>
      <c r="AJ335">
        <v>0</v>
      </c>
      <c r="AK335">
        <v>0</v>
      </c>
      <c r="AL335">
        <v>0</v>
      </c>
      <c r="AM335">
        <v>0</v>
      </c>
      <c r="AN335">
        <v>0</v>
      </c>
      <c r="AO335">
        <v>0</v>
      </c>
      <c r="AP335">
        <v>0</v>
      </c>
      <c r="AQ335">
        <v>0</v>
      </c>
      <c r="AR335">
        <v>0</v>
      </c>
      <c r="AS335">
        <v>0</v>
      </c>
      <c r="AT335">
        <v>0</v>
      </c>
      <c r="AU335" t="s">
        <v>51</v>
      </c>
      <c r="AV335" t="s">
        <v>325</v>
      </c>
      <c r="AW335" t="s">
        <v>169</v>
      </c>
      <c r="AX335" t="s">
        <v>326</v>
      </c>
      <c r="AY335">
        <v>77007</v>
      </c>
      <c r="AZ335">
        <v>48201510701</v>
      </c>
      <c r="BA335" t="s">
        <v>170</v>
      </c>
      <c r="BB335" t="s">
        <v>171</v>
      </c>
      <c r="BC335">
        <v>162048</v>
      </c>
      <c r="BD335">
        <v>2994</v>
      </c>
      <c r="BE335" t="s">
        <v>327</v>
      </c>
      <c r="BF335" t="s">
        <v>327</v>
      </c>
      <c r="BG335" t="s">
        <v>327</v>
      </c>
    </row>
    <row r="336" spans="1:59" x14ac:dyDescent="0.25">
      <c r="A336">
        <v>665499</v>
      </c>
      <c r="B336">
        <v>18992254</v>
      </c>
      <c r="C336">
        <v>2022</v>
      </c>
      <c r="D336" s="80">
        <v>44741</v>
      </c>
      <c r="E336">
        <v>13</v>
      </c>
      <c r="F336" t="s">
        <v>198</v>
      </c>
      <c r="G336" t="s">
        <v>161</v>
      </c>
      <c r="H336" t="s">
        <v>357</v>
      </c>
      <c r="I336" t="s">
        <v>162</v>
      </c>
      <c r="J336">
        <v>29.766524799999999</v>
      </c>
      <c r="K336">
        <v>-95.39815308</v>
      </c>
      <c r="L336" t="s">
        <v>163</v>
      </c>
      <c r="M336" t="s">
        <v>164</v>
      </c>
      <c r="N336" t="s">
        <v>360</v>
      </c>
      <c r="O336" t="s">
        <v>166</v>
      </c>
      <c r="P336" t="s">
        <v>175</v>
      </c>
      <c r="Q336" t="s">
        <v>87</v>
      </c>
      <c r="R336" t="s">
        <v>186</v>
      </c>
      <c r="S336">
        <v>0</v>
      </c>
      <c r="T336">
        <v>0</v>
      </c>
      <c r="U336">
        <v>2</v>
      </c>
      <c r="V336">
        <v>0</v>
      </c>
      <c r="W336">
        <v>2</v>
      </c>
      <c r="X336">
        <v>0</v>
      </c>
      <c r="Y336">
        <v>0</v>
      </c>
      <c r="Z336">
        <v>0</v>
      </c>
      <c r="AA336">
        <v>0</v>
      </c>
      <c r="AB336">
        <v>2</v>
      </c>
      <c r="AC336">
        <v>0</v>
      </c>
      <c r="AD336">
        <v>0</v>
      </c>
      <c r="AE336">
        <v>2</v>
      </c>
      <c r="AF336">
        <v>0</v>
      </c>
      <c r="AG336">
        <v>0</v>
      </c>
      <c r="AH336">
        <v>0</v>
      </c>
      <c r="AI336">
        <v>0</v>
      </c>
      <c r="AJ336">
        <v>0</v>
      </c>
      <c r="AK336">
        <v>0</v>
      </c>
      <c r="AL336">
        <v>0</v>
      </c>
      <c r="AM336">
        <v>0</v>
      </c>
      <c r="AN336">
        <v>0</v>
      </c>
      <c r="AO336">
        <v>0</v>
      </c>
      <c r="AP336">
        <v>0</v>
      </c>
      <c r="AQ336">
        <v>0</v>
      </c>
      <c r="AR336">
        <v>0</v>
      </c>
      <c r="AS336">
        <v>0</v>
      </c>
      <c r="AT336">
        <v>0</v>
      </c>
      <c r="AU336" t="s">
        <v>51</v>
      </c>
      <c r="AV336" t="s">
        <v>325</v>
      </c>
      <c r="AW336" t="s">
        <v>169</v>
      </c>
      <c r="AX336" t="s">
        <v>326</v>
      </c>
      <c r="AY336">
        <v>77007</v>
      </c>
      <c r="AZ336">
        <v>48201510701</v>
      </c>
      <c r="BA336" t="s">
        <v>170</v>
      </c>
      <c r="BB336" t="s">
        <v>171</v>
      </c>
      <c r="BC336">
        <v>162048</v>
      </c>
      <c r="BD336">
        <v>2994</v>
      </c>
      <c r="BE336" t="s">
        <v>327</v>
      </c>
      <c r="BF336" t="s">
        <v>327</v>
      </c>
      <c r="BG336" t="s">
        <v>327</v>
      </c>
    </row>
    <row r="337" spans="1:59" x14ac:dyDescent="0.25">
      <c r="A337">
        <v>665589</v>
      </c>
      <c r="B337">
        <v>18992538</v>
      </c>
      <c r="C337">
        <v>2022</v>
      </c>
      <c r="D337" s="80">
        <v>44734</v>
      </c>
      <c r="E337">
        <v>13</v>
      </c>
      <c r="F337" t="s">
        <v>198</v>
      </c>
      <c r="G337" t="s">
        <v>161</v>
      </c>
      <c r="H337" t="s">
        <v>377</v>
      </c>
      <c r="I337" t="s">
        <v>177</v>
      </c>
      <c r="J337">
        <v>29.768290690000001</v>
      </c>
      <c r="K337">
        <v>-95.398144149999993</v>
      </c>
      <c r="L337" t="s">
        <v>174</v>
      </c>
      <c r="M337" t="s">
        <v>164</v>
      </c>
      <c r="N337" t="s">
        <v>185</v>
      </c>
      <c r="O337" t="s">
        <v>166</v>
      </c>
      <c r="P337" t="s">
        <v>167</v>
      </c>
      <c r="Q337" t="s">
        <v>86</v>
      </c>
      <c r="R337" t="s">
        <v>182</v>
      </c>
      <c r="S337">
        <v>0</v>
      </c>
      <c r="T337">
        <v>0</v>
      </c>
      <c r="U337">
        <v>0</v>
      </c>
      <c r="V337">
        <v>0</v>
      </c>
      <c r="W337">
        <v>0</v>
      </c>
      <c r="X337">
        <v>3</v>
      </c>
      <c r="Y337">
        <v>0</v>
      </c>
      <c r="Z337">
        <v>0</v>
      </c>
      <c r="AA337">
        <v>0</v>
      </c>
      <c r="AB337">
        <v>0</v>
      </c>
      <c r="AC337">
        <v>0</v>
      </c>
      <c r="AD337">
        <v>3</v>
      </c>
      <c r="AE337">
        <v>0</v>
      </c>
      <c r="AF337">
        <v>0</v>
      </c>
      <c r="AG337">
        <v>0</v>
      </c>
      <c r="AH337">
        <v>0</v>
      </c>
      <c r="AI337">
        <v>0</v>
      </c>
      <c r="AJ337">
        <v>0</v>
      </c>
      <c r="AK337">
        <v>0</v>
      </c>
      <c r="AL337">
        <v>0</v>
      </c>
      <c r="AM337">
        <v>0</v>
      </c>
      <c r="AN337">
        <v>0</v>
      </c>
      <c r="AO337">
        <v>0</v>
      </c>
      <c r="AP337">
        <v>0</v>
      </c>
      <c r="AQ337">
        <v>0</v>
      </c>
      <c r="AR337">
        <v>0</v>
      </c>
      <c r="AS337">
        <v>0</v>
      </c>
      <c r="AT337">
        <v>0</v>
      </c>
      <c r="AU337" t="s">
        <v>51</v>
      </c>
      <c r="AV337" t="s">
        <v>325</v>
      </c>
      <c r="AW337" t="s">
        <v>169</v>
      </c>
      <c r="AX337" t="s">
        <v>326</v>
      </c>
      <c r="AY337">
        <v>77007</v>
      </c>
      <c r="AZ337">
        <v>48201510702</v>
      </c>
      <c r="BA337" t="s">
        <v>170</v>
      </c>
      <c r="BB337" t="s">
        <v>171</v>
      </c>
      <c r="BC337">
        <v>162048</v>
      </c>
      <c r="BD337">
        <v>2994</v>
      </c>
      <c r="BE337" t="s">
        <v>327</v>
      </c>
      <c r="BF337" t="s">
        <v>327</v>
      </c>
      <c r="BG337" t="s">
        <v>327</v>
      </c>
    </row>
    <row r="338" spans="1:59" x14ac:dyDescent="0.25">
      <c r="A338">
        <v>666855</v>
      </c>
      <c r="B338">
        <v>18997715</v>
      </c>
      <c r="C338">
        <v>2022</v>
      </c>
      <c r="D338" s="80">
        <v>44746</v>
      </c>
      <c r="E338">
        <v>20</v>
      </c>
      <c r="F338" t="s">
        <v>183</v>
      </c>
      <c r="G338" t="s">
        <v>161</v>
      </c>
      <c r="H338" t="s">
        <v>323</v>
      </c>
      <c r="I338" t="s">
        <v>179</v>
      </c>
      <c r="J338">
        <v>29.766524799999999</v>
      </c>
      <c r="K338">
        <v>-95.39815308</v>
      </c>
      <c r="L338" t="s">
        <v>174</v>
      </c>
      <c r="M338" t="s">
        <v>192</v>
      </c>
      <c r="N338" t="s">
        <v>185</v>
      </c>
      <c r="O338" t="s">
        <v>166</v>
      </c>
      <c r="P338" t="s">
        <v>167</v>
      </c>
      <c r="Q338" t="s">
        <v>87</v>
      </c>
      <c r="R338" t="s">
        <v>335</v>
      </c>
      <c r="S338">
        <v>0</v>
      </c>
      <c r="T338">
        <v>0</v>
      </c>
      <c r="U338">
        <v>0</v>
      </c>
      <c r="V338">
        <v>0</v>
      </c>
      <c r="W338">
        <v>0</v>
      </c>
      <c r="X338">
        <v>1</v>
      </c>
      <c r="Y338">
        <v>1</v>
      </c>
      <c r="Z338">
        <v>0</v>
      </c>
      <c r="AA338">
        <v>0</v>
      </c>
      <c r="AB338">
        <v>0</v>
      </c>
      <c r="AC338">
        <v>0</v>
      </c>
      <c r="AD338">
        <v>1</v>
      </c>
      <c r="AE338">
        <v>0</v>
      </c>
      <c r="AF338">
        <v>1</v>
      </c>
      <c r="AG338">
        <v>0</v>
      </c>
      <c r="AH338">
        <v>0</v>
      </c>
      <c r="AI338">
        <v>0</v>
      </c>
      <c r="AJ338">
        <v>0</v>
      </c>
      <c r="AK338">
        <v>0</v>
      </c>
      <c r="AL338">
        <v>0</v>
      </c>
      <c r="AM338">
        <v>0</v>
      </c>
      <c r="AN338">
        <v>0</v>
      </c>
      <c r="AO338">
        <v>0</v>
      </c>
      <c r="AP338">
        <v>0</v>
      </c>
      <c r="AQ338">
        <v>0</v>
      </c>
      <c r="AR338">
        <v>0</v>
      </c>
      <c r="AS338">
        <v>0</v>
      </c>
      <c r="AT338">
        <v>0</v>
      </c>
      <c r="AU338" t="s">
        <v>51</v>
      </c>
      <c r="AV338" t="s">
        <v>325</v>
      </c>
      <c r="AW338" t="s">
        <v>169</v>
      </c>
      <c r="AX338" t="s">
        <v>326</v>
      </c>
      <c r="AY338">
        <v>77007</v>
      </c>
      <c r="AZ338">
        <v>48201510701</v>
      </c>
      <c r="BA338" t="s">
        <v>170</v>
      </c>
      <c r="BB338" t="s">
        <v>171</v>
      </c>
      <c r="BC338">
        <v>162048</v>
      </c>
      <c r="BD338">
        <v>2994</v>
      </c>
      <c r="BE338" t="s">
        <v>327</v>
      </c>
      <c r="BF338" t="s">
        <v>327</v>
      </c>
      <c r="BG338" t="s">
        <v>327</v>
      </c>
    </row>
    <row r="339" spans="1:59" x14ac:dyDescent="0.25">
      <c r="A339">
        <v>668581</v>
      </c>
      <c r="B339">
        <v>19004476</v>
      </c>
      <c r="C339">
        <v>2022</v>
      </c>
      <c r="D339" s="80">
        <v>44753</v>
      </c>
      <c r="E339">
        <v>9</v>
      </c>
      <c r="F339" t="s">
        <v>183</v>
      </c>
      <c r="G339" t="s">
        <v>161</v>
      </c>
      <c r="H339" t="s">
        <v>323</v>
      </c>
      <c r="I339" t="s">
        <v>188</v>
      </c>
      <c r="J339">
        <v>29.765841600000002</v>
      </c>
      <c r="K339">
        <v>-95.398120899999995</v>
      </c>
      <c r="L339" t="s">
        <v>174</v>
      </c>
      <c r="M339" t="s">
        <v>164</v>
      </c>
      <c r="N339" t="s">
        <v>189</v>
      </c>
      <c r="O339" t="s">
        <v>200</v>
      </c>
      <c r="P339" t="s">
        <v>167</v>
      </c>
      <c r="Q339" t="s">
        <v>86</v>
      </c>
      <c r="R339" t="s">
        <v>378</v>
      </c>
      <c r="S339">
        <v>0</v>
      </c>
      <c r="T339">
        <v>0</v>
      </c>
      <c r="U339">
        <v>0</v>
      </c>
      <c r="V339">
        <v>0</v>
      </c>
      <c r="W339">
        <v>0</v>
      </c>
      <c r="X339">
        <v>1</v>
      </c>
      <c r="Y339">
        <v>0</v>
      </c>
      <c r="Z339">
        <v>0</v>
      </c>
      <c r="AA339">
        <v>0</v>
      </c>
      <c r="AB339">
        <v>0</v>
      </c>
      <c r="AC339">
        <v>0</v>
      </c>
      <c r="AD339">
        <v>1</v>
      </c>
      <c r="AE339">
        <v>0</v>
      </c>
      <c r="AF339">
        <v>0</v>
      </c>
      <c r="AG339">
        <v>0</v>
      </c>
      <c r="AH339">
        <v>0</v>
      </c>
      <c r="AI339">
        <v>0</v>
      </c>
      <c r="AJ339">
        <v>0</v>
      </c>
      <c r="AK339">
        <v>0</v>
      </c>
      <c r="AL339">
        <v>0</v>
      </c>
      <c r="AM339">
        <v>0</v>
      </c>
      <c r="AN339">
        <v>0</v>
      </c>
      <c r="AO339">
        <v>0</v>
      </c>
      <c r="AP339">
        <v>0</v>
      </c>
      <c r="AQ339">
        <v>0</v>
      </c>
      <c r="AR339">
        <v>0</v>
      </c>
      <c r="AS339">
        <v>0</v>
      </c>
      <c r="AT339">
        <v>0</v>
      </c>
      <c r="AU339" t="s">
        <v>51</v>
      </c>
      <c r="AV339" t="s">
        <v>325</v>
      </c>
      <c r="AW339" t="s">
        <v>169</v>
      </c>
      <c r="AX339" t="s">
        <v>326</v>
      </c>
      <c r="AY339">
        <v>77007</v>
      </c>
      <c r="AZ339">
        <v>48201510701</v>
      </c>
      <c r="BA339" t="s">
        <v>170</v>
      </c>
      <c r="BB339" t="s">
        <v>171</v>
      </c>
      <c r="BC339">
        <v>162048</v>
      </c>
      <c r="BD339">
        <v>2994</v>
      </c>
      <c r="BE339" t="s">
        <v>327</v>
      </c>
      <c r="BF339" t="s">
        <v>327</v>
      </c>
      <c r="BG339" t="s">
        <v>327</v>
      </c>
    </row>
    <row r="340" spans="1:59" x14ac:dyDescent="0.25">
      <c r="A340">
        <v>676579</v>
      </c>
      <c r="B340">
        <v>19034933</v>
      </c>
      <c r="C340">
        <v>2022</v>
      </c>
      <c r="D340" s="80">
        <v>44773</v>
      </c>
      <c r="E340">
        <v>10</v>
      </c>
      <c r="F340" t="s">
        <v>191</v>
      </c>
      <c r="G340" t="s">
        <v>161</v>
      </c>
      <c r="H340" t="s">
        <v>323</v>
      </c>
      <c r="I340" t="s">
        <v>179</v>
      </c>
      <c r="J340">
        <v>29.76679893</v>
      </c>
      <c r="K340">
        <v>-95.39815308</v>
      </c>
      <c r="L340" t="s">
        <v>174</v>
      </c>
      <c r="M340" t="s">
        <v>164</v>
      </c>
      <c r="N340" t="s">
        <v>189</v>
      </c>
      <c r="O340" t="s">
        <v>166</v>
      </c>
      <c r="P340" t="s">
        <v>167</v>
      </c>
      <c r="Q340" t="s">
        <v>86</v>
      </c>
      <c r="R340" t="s">
        <v>190</v>
      </c>
      <c r="S340">
        <v>0</v>
      </c>
      <c r="T340">
        <v>0</v>
      </c>
      <c r="U340">
        <v>0</v>
      </c>
      <c r="V340">
        <v>0</v>
      </c>
      <c r="W340">
        <v>0</v>
      </c>
      <c r="X340">
        <v>1</v>
      </c>
      <c r="Y340">
        <v>1</v>
      </c>
      <c r="Z340">
        <v>0</v>
      </c>
      <c r="AA340">
        <v>0</v>
      </c>
      <c r="AB340">
        <v>0</v>
      </c>
      <c r="AC340">
        <v>0</v>
      </c>
      <c r="AD340">
        <v>1</v>
      </c>
      <c r="AE340">
        <v>0</v>
      </c>
      <c r="AF340">
        <v>1</v>
      </c>
      <c r="AG340">
        <v>0</v>
      </c>
      <c r="AH340">
        <v>0</v>
      </c>
      <c r="AI340">
        <v>0</v>
      </c>
      <c r="AJ340">
        <v>0</v>
      </c>
      <c r="AK340">
        <v>0</v>
      </c>
      <c r="AL340">
        <v>0</v>
      </c>
      <c r="AM340">
        <v>0</v>
      </c>
      <c r="AN340">
        <v>0</v>
      </c>
      <c r="AO340">
        <v>0</v>
      </c>
      <c r="AP340">
        <v>0</v>
      </c>
      <c r="AQ340">
        <v>0</v>
      </c>
      <c r="AR340">
        <v>0</v>
      </c>
      <c r="AS340">
        <v>0</v>
      </c>
      <c r="AT340">
        <v>0</v>
      </c>
      <c r="AU340" t="s">
        <v>51</v>
      </c>
      <c r="AV340" t="s">
        <v>325</v>
      </c>
      <c r="AW340" t="s">
        <v>169</v>
      </c>
      <c r="AX340" t="s">
        <v>326</v>
      </c>
      <c r="AY340">
        <v>77007</v>
      </c>
      <c r="AZ340">
        <v>48201510702</v>
      </c>
      <c r="BA340" t="s">
        <v>170</v>
      </c>
      <c r="BB340" t="s">
        <v>171</v>
      </c>
      <c r="BC340">
        <v>162048</v>
      </c>
      <c r="BD340">
        <v>2994</v>
      </c>
      <c r="BE340" t="s">
        <v>327</v>
      </c>
      <c r="BF340" t="s">
        <v>327</v>
      </c>
      <c r="BG340" t="s">
        <v>327</v>
      </c>
    </row>
    <row r="341" spans="1:59" x14ac:dyDescent="0.25">
      <c r="A341">
        <v>685700</v>
      </c>
      <c r="B341">
        <v>19072232</v>
      </c>
      <c r="C341">
        <v>2022</v>
      </c>
      <c r="D341" s="80">
        <v>44792</v>
      </c>
      <c r="E341">
        <v>11</v>
      </c>
      <c r="F341" t="s">
        <v>172</v>
      </c>
      <c r="G341" t="s">
        <v>161</v>
      </c>
      <c r="H341" t="s">
        <v>323</v>
      </c>
      <c r="I341" t="s">
        <v>179</v>
      </c>
      <c r="J341">
        <v>29.769086550000001</v>
      </c>
      <c r="K341">
        <v>-95.398152400000001</v>
      </c>
      <c r="L341" t="s">
        <v>202</v>
      </c>
      <c r="M341" t="s">
        <v>164</v>
      </c>
      <c r="N341" t="s">
        <v>189</v>
      </c>
      <c r="O341" t="s">
        <v>166</v>
      </c>
      <c r="P341" t="s">
        <v>167</v>
      </c>
      <c r="Q341" t="s">
        <v>89</v>
      </c>
      <c r="R341" t="s">
        <v>324</v>
      </c>
      <c r="S341">
        <v>0</v>
      </c>
      <c r="T341">
        <v>0</v>
      </c>
      <c r="U341">
        <v>0</v>
      </c>
      <c r="V341">
        <v>0</v>
      </c>
      <c r="W341">
        <v>0</v>
      </c>
      <c r="X341">
        <v>2</v>
      </c>
      <c r="Y341">
        <v>0</v>
      </c>
      <c r="Z341">
        <v>0</v>
      </c>
      <c r="AA341">
        <v>0</v>
      </c>
      <c r="AB341">
        <v>0</v>
      </c>
      <c r="AC341">
        <v>0</v>
      </c>
      <c r="AD341">
        <v>2</v>
      </c>
      <c r="AE341">
        <v>0</v>
      </c>
      <c r="AF341">
        <v>0</v>
      </c>
      <c r="AG341">
        <v>0</v>
      </c>
      <c r="AH341">
        <v>0</v>
      </c>
      <c r="AI341">
        <v>0</v>
      </c>
      <c r="AJ341">
        <v>0</v>
      </c>
      <c r="AK341">
        <v>0</v>
      </c>
      <c r="AL341">
        <v>0</v>
      </c>
      <c r="AM341">
        <v>0</v>
      </c>
      <c r="AN341">
        <v>0</v>
      </c>
      <c r="AO341">
        <v>0</v>
      </c>
      <c r="AP341">
        <v>0</v>
      </c>
      <c r="AQ341">
        <v>0</v>
      </c>
      <c r="AR341">
        <v>0</v>
      </c>
      <c r="AS341">
        <v>0</v>
      </c>
      <c r="AT341">
        <v>0</v>
      </c>
      <c r="AU341" t="s">
        <v>51</v>
      </c>
      <c r="AV341" t="s">
        <v>325</v>
      </c>
      <c r="AW341" t="s">
        <v>169</v>
      </c>
      <c r="AX341" t="s">
        <v>332</v>
      </c>
      <c r="AY341">
        <v>77007</v>
      </c>
      <c r="AZ341">
        <v>48201510702</v>
      </c>
      <c r="BA341" t="s">
        <v>170</v>
      </c>
      <c r="BB341" t="s">
        <v>171</v>
      </c>
      <c r="BC341">
        <v>162048</v>
      </c>
      <c r="BD341">
        <v>2994</v>
      </c>
      <c r="BE341" t="s">
        <v>327</v>
      </c>
      <c r="BF341" t="s">
        <v>327</v>
      </c>
      <c r="BG341" t="s">
        <v>327</v>
      </c>
    </row>
    <row r="342" spans="1:59" x14ac:dyDescent="0.25">
      <c r="A342">
        <v>686549</v>
      </c>
      <c r="B342">
        <v>19076014</v>
      </c>
      <c r="C342">
        <v>2022</v>
      </c>
      <c r="D342" s="80">
        <v>44795</v>
      </c>
      <c r="E342">
        <v>9</v>
      </c>
      <c r="F342" t="s">
        <v>183</v>
      </c>
      <c r="G342" t="s">
        <v>161</v>
      </c>
      <c r="H342" t="s">
        <v>323</v>
      </c>
      <c r="I342" t="s">
        <v>184</v>
      </c>
      <c r="J342">
        <v>29.766524799999999</v>
      </c>
      <c r="K342">
        <v>-95.39815308</v>
      </c>
      <c r="L342" t="s">
        <v>174</v>
      </c>
      <c r="M342" t="s">
        <v>164</v>
      </c>
      <c r="N342" t="s">
        <v>185</v>
      </c>
      <c r="O342" t="s">
        <v>166</v>
      </c>
      <c r="P342" t="s">
        <v>175</v>
      </c>
      <c r="Q342" t="s">
        <v>87</v>
      </c>
      <c r="R342" t="s">
        <v>186</v>
      </c>
      <c r="S342">
        <v>0</v>
      </c>
      <c r="T342">
        <v>0</v>
      </c>
      <c r="U342">
        <v>2</v>
      </c>
      <c r="V342">
        <v>0</v>
      </c>
      <c r="W342">
        <v>2</v>
      </c>
      <c r="X342">
        <v>0</v>
      </c>
      <c r="Y342">
        <v>0</v>
      </c>
      <c r="Z342">
        <v>0</v>
      </c>
      <c r="AA342">
        <v>0</v>
      </c>
      <c r="AB342">
        <v>2</v>
      </c>
      <c r="AC342">
        <v>0</v>
      </c>
      <c r="AD342">
        <v>0</v>
      </c>
      <c r="AE342">
        <v>2</v>
      </c>
      <c r="AF342">
        <v>0</v>
      </c>
      <c r="AG342">
        <v>0</v>
      </c>
      <c r="AH342">
        <v>0</v>
      </c>
      <c r="AI342">
        <v>0</v>
      </c>
      <c r="AJ342">
        <v>0</v>
      </c>
      <c r="AK342">
        <v>0</v>
      </c>
      <c r="AL342">
        <v>0</v>
      </c>
      <c r="AM342">
        <v>0</v>
      </c>
      <c r="AN342">
        <v>0</v>
      </c>
      <c r="AO342">
        <v>0</v>
      </c>
      <c r="AP342">
        <v>0</v>
      </c>
      <c r="AQ342">
        <v>0</v>
      </c>
      <c r="AR342">
        <v>0</v>
      </c>
      <c r="AS342">
        <v>0</v>
      </c>
      <c r="AT342">
        <v>0</v>
      </c>
      <c r="AU342" t="s">
        <v>51</v>
      </c>
      <c r="AV342" t="s">
        <v>325</v>
      </c>
      <c r="AW342" t="s">
        <v>169</v>
      </c>
      <c r="AX342" t="s">
        <v>326</v>
      </c>
      <c r="AY342">
        <v>77007</v>
      </c>
      <c r="AZ342">
        <v>48201510701</v>
      </c>
      <c r="BA342" t="s">
        <v>170</v>
      </c>
      <c r="BB342" t="s">
        <v>171</v>
      </c>
      <c r="BC342">
        <v>162048</v>
      </c>
      <c r="BD342">
        <v>2994</v>
      </c>
      <c r="BE342" t="s">
        <v>327</v>
      </c>
      <c r="BF342" t="s">
        <v>327</v>
      </c>
      <c r="BG342" t="s">
        <v>327</v>
      </c>
    </row>
    <row r="343" spans="1:59" x14ac:dyDescent="0.25">
      <c r="A343">
        <v>690920</v>
      </c>
      <c r="B343">
        <v>19093273</v>
      </c>
      <c r="C343">
        <v>2022</v>
      </c>
      <c r="D343" s="80">
        <v>44806</v>
      </c>
      <c r="E343">
        <v>18</v>
      </c>
      <c r="F343" t="s">
        <v>172</v>
      </c>
      <c r="G343" t="s">
        <v>161</v>
      </c>
      <c r="H343" t="s">
        <v>323</v>
      </c>
      <c r="I343" t="s">
        <v>179</v>
      </c>
      <c r="J343">
        <v>29.766524799999999</v>
      </c>
      <c r="K343">
        <v>-95.39815308</v>
      </c>
      <c r="L343" t="s">
        <v>202</v>
      </c>
      <c r="M343" t="s">
        <v>164</v>
      </c>
      <c r="N343" t="s">
        <v>189</v>
      </c>
      <c r="O343" t="s">
        <v>166</v>
      </c>
      <c r="P343" t="s">
        <v>167</v>
      </c>
      <c r="Q343" t="s">
        <v>87</v>
      </c>
      <c r="R343" t="s">
        <v>335</v>
      </c>
      <c r="S343">
        <v>0</v>
      </c>
      <c r="T343">
        <v>0</v>
      </c>
      <c r="U343">
        <v>0</v>
      </c>
      <c r="V343">
        <v>0</v>
      </c>
      <c r="W343">
        <v>0</v>
      </c>
      <c r="X343">
        <v>2</v>
      </c>
      <c r="Y343">
        <v>0</v>
      </c>
      <c r="Z343">
        <v>0</v>
      </c>
      <c r="AA343">
        <v>0</v>
      </c>
      <c r="AB343">
        <v>0</v>
      </c>
      <c r="AC343">
        <v>0</v>
      </c>
      <c r="AD343">
        <v>2</v>
      </c>
      <c r="AE343">
        <v>0</v>
      </c>
      <c r="AF343">
        <v>0</v>
      </c>
      <c r="AG343">
        <v>0</v>
      </c>
      <c r="AH343">
        <v>0</v>
      </c>
      <c r="AI343">
        <v>0</v>
      </c>
      <c r="AJ343">
        <v>0</v>
      </c>
      <c r="AK343">
        <v>0</v>
      </c>
      <c r="AL343">
        <v>0</v>
      </c>
      <c r="AM343">
        <v>0</v>
      </c>
      <c r="AN343">
        <v>0</v>
      </c>
      <c r="AO343">
        <v>0</v>
      </c>
      <c r="AP343">
        <v>0</v>
      </c>
      <c r="AQ343">
        <v>0</v>
      </c>
      <c r="AR343">
        <v>0</v>
      </c>
      <c r="AS343">
        <v>0</v>
      </c>
      <c r="AT343">
        <v>0</v>
      </c>
      <c r="AU343" t="s">
        <v>51</v>
      </c>
      <c r="AV343" t="s">
        <v>325</v>
      </c>
      <c r="AW343" t="s">
        <v>169</v>
      </c>
      <c r="AX343" t="s">
        <v>326</v>
      </c>
      <c r="AY343">
        <v>77007</v>
      </c>
      <c r="AZ343">
        <v>48201510701</v>
      </c>
      <c r="BA343" t="s">
        <v>170</v>
      </c>
      <c r="BB343" t="s">
        <v>171</v>
      </c>
      <c r="BC343">
        <v>162048</v>
      </c>
      <c r="BD343">
        <v>2994</v>
      </c>
      <c r="BE343" t="s">
        <v>327</v>
      </c>
      <c r="BF343" t="s">
        <v>327</v>
      </c>
      <c r="BG343" t="s">
        <v>327</v>
      </c>
    </row>
    <row r="344" spans="1:59" x14ac:dyDescent="0.25">
      <c r="A344">
        <v>700335</v>
      </c>
      <c r="B344">
        <v>19132204</v>
      </c>
      <c r="C344">
        <v>2022</v>
      </c>
      <c r="D344" s="80">
        <v>44822</v>
      </c>
      <c r="E344">
        <v>2</v>
      </c>
      <c r="F344" t="s">
        <v>191</v>
      </c>
      <c r="G344" t="s">
        <v>161</v>
      </c>
      <c r="H344" t="s">
        <v>323</v>
      </c>
      <c r="I344" t="s">
        <v>188</v>
      </c>
      <c r="J344">
        <v>29.766039599999999</v>
      </c>
      <c r="K344">
        <v>-95.398113280000004</v>
      </c>
      <c r="L344" t="s">
        <v>163</v>
      </c>
      <c r="M344" t="s">
        <v>192</v>
      </c>
      <c r="N344" t="s">
        <v>189</v>
      </c>
      <c r="O344" t="s">
        <v>200</v>
      </c>
      <c r="P344" t="s">
        <v>167</v>
      </c>
      <c r="Q344" t="s">
        <v>90</v>
      </c>
      <c r="R344" t="s">
        <v>358</v>
      </c>
      <c r="S344">
        <v>0</v>
      </c>
      <c r="T344">
        <v>0</v>
      </c>
      <c r="U344">
        <v>0</v>
      </c>
      <c r="V344">
        <v>0</v>
      </c>
      <c r="W344">
        <v>0</v>
      </c>
      <c r="X344">
        <v>1</v>
      </c>
      <c r="Y344">
        <v>0</v>
      </c>
      <c r="Z344">
        <v>0</v>
      </c>
      <c r="AA344">
        <v>0</v>
      </c>
      <c r="AB344">
        <v>0</v>
      </c>
      <c r="AC344">
        <v>0</v>
      </c>
      <c r="AD344">
        <v>1</v>
      </c>
      <c r="AE344">
        <v>0</v>
      </c>
      <c r="AF344">
        <v>0</v>
      </c>
      <c r="AG344">
        <v>0</v>
      </c>
      <c r="AH344">
        <v>0</v>
      </c>
      <c r="AI344">
        <v>0</v>
      </c>
      <c r="AJ344">
        <v>0</v>
      </c>
      <c r="AK344">
        <v>0</v>
      </c>
      <c r="AL344">
        <v>0</v>
      </c>
      <c r="AM344">
        <v>0</v>
      </c>
      <c r="AN344">
        <v>0</v>
      </c>
      <c r="AO344">
        <v>0</v>
      </c>
      <c r="AP344">
        <v>0</v>
      </c>
      <c r="AQ344">
        <v>0</v>
      </c>
      <c r="AR344">
        <v>0</v>
      </c>
      <c r="AS344">
        <v>0</v>
      </c>
      <c r="AT344">
        <v>0</v>
      </c>
      <c r="AU344" t="s">
        <v>51</v>
      </c>
      <c r="AV344" t="s">
        <v>325</v>
      </c>
      <c r="AW344" t="s">
        <v>169</v>
      </c>
      <c r="AX344" t="s">
        <v>326</v>
      </c>
      <c r="AY344">
        <v>77007</v>
      </c>
      <c r="AZ344">
        <v>48201510701</v>
      </c>
      <c r="BA344" t="s">
        <v>170</v>
      </c>
      <c r="BB344" t="s">
        <v>171</v>
      </c>
      <c r="BC344">
        <v>162048</v>
      </c>
      <c r="BD344">
        <v>2994</v>
      </c>
      <c r="BE344" t="s">
        <v>327</v>
      </c>
      <c r="BF344" t="s">
        <v>327</v>
      </c>
      <c r="BG344" t="s">
        <v>327</v>
      </c>
    </row>
    <row r="345" spans="1:59" x14ac:dyDescent="0.25">
      <c r="A345">
        <v>701748</v>
      </c>
      <c r="B345">
        <v>19138206</v>
      </c>
      <c r="C345">
        <v>2022</v>
      </c>
      <c r="D345" s="80">
        <v>44831</v>
      </c>
      <c r="E345">
        <v>12</v>
      </c>
      <c r="F345" t="s">
        <v>195</v>
      </c>
      <c r="G345" t="s">
        <v>161</v>
      </c>
      <c r="H345" t="s">
        <v>357</v>
      </c>
      <c r="I345" t="s">
        <v>162</v>
      </c>
      <c r="J345">
        <v>29.766524799999999</v>
      </c>
      <c r="K345">
        <v>-95.39815308</v>
      </c>
      <c r="L345" t="s">
        <v>174</v>
      </c>
      <c r="M345" t="s">
        <v>164</v>
      </c>
      <c r="N345" t="s">
        <v>185</v>
      </c>
      <c r="O345" t="s">
        <v>166</v>
      </c>
      <c r="P345" t="s">
        <v>175</v>
      </c>
      <c r="Q345" t="s">
        <v>87</v>
      </c>
      <c r="R345" t="s">
        <v>186</v>
      </c>
      <c r="S345">
        <v>0</v>
      </c>
      <c r="T345">
        <v>0</v>
      </c>
      <c r="U345">
        <v>2</v>
      </c>
      <c r="V345">
        <v>0</v>
      </c>
      <c r="W345">
        <v>2</v>
      </c>
      <c r="X345">
        <v>0</v>
      </c>
      <c r="Y345">
        <v>0</v>
      </c>
      <c r="Z345">
        <v>0</v>
      </c>
      <c r="AA345">
        <v>0</v>
      </c>
      <c r="AB345">
        <v>2</v>
      </c>
      <c r="AC345">
        <v>0</v>
      </c>
      <c r="AD345">
        <v>0</v>
      </c>
      <c r="AE345">
        <v>2</v>
      </c>
      <c r="AF345">
        <v>0</v>
      </c>
      <c r="AG345">
        <v>0</v>
      </c>
      <c r="AH345">
        <v>0</v>
      </c>
      <c r="AI345">
        <v>0</v>
      </c>
      <c r="AJ345">
        <v>0</v>
      </c>
      <c r="AK345">
        <v>0</v>
      </c>
      <c r="AL345">
        <v>0</v>
      </c>
      <c r="AM345">
        <v>0</v>
      </c>
      <c r="AN345">
        <v>0</v>
      </c>
      <c r="AO345">
        <v>0</v>
      </c>
      <c r="AP345">
        <v>0</v>
      </c>
      <c r="AQ345">
        <v>0</v>
      </c>
      <c r="AR345">
        <v>0</v>
      </c>
      <c r="AS345">
        <v>0</v>
      </c>
      <c r="AT345">
        <v>0</v>
      </c>
      <c r="AU345" t="s">
        <v>51</v>
      </c>
      <c r="AV345" t="s">
        <v>325</v>
      </c>
      <c r="AW345" t="s">
        <v>169</v>
      </c>
      <c r="AX345" t="s">
        <v>326</v>
      </c>
      <c r="AY345">
        <v>77007</v>
      </c>
      <c r="AZ345">
        <v>48201510701</v>
      </c>
      <c r="BA345" t="s">
        <v>170</v>
      </c>
      <c r="BB345" t="s">
        <v>171</v>
      </c>
      <c r="BC345">
        <v>162048</v>
      </c>
      <c r="BD345">
        <v>2994</v>
      </c>
      <c r="BE345" t="s">
        <v>327</v>
      </c>
      <c r="BF345" t="s">
        <v>327</v>
      </c>
      <c r="BG345" t="s">
        <v>327</v>
      </c>
    </row>
    <row r="346" spans="1:59" x14ac:dyDescent="0.25">
      <c r="A346">
        <v>702909</v>
      </c>
      <c r="B346">
        <v>19142863</v>
      </c>
      <c r="C346">
        <v>2022</v>
      </c>
      <c r="D346" s="80">
        <v>44834</v>
      </c>
      <c r="E346">
        <v>14</v>
      </c>
      <c r="F346" t="s">
        <v>172</v>
      </c>
      <c r="G346" t="s">
        <v>161</v>
      </c>
      <c r="H346" t="s">
        <v>357</v>
      </c>
      <c r="I346" t="s">
        <v>179</v>
      </c>
      <c r="J346">
        <v>29.766524799999999</v>
      </c>
      <c r="K346">
        <v>-95.398156240000006</v>
      </c>
      <c r="L346" t="s">
        <v>174</v>
      </c>
      <c r="M346" t="s">
        <v>164</v>
      </c>
      <c r="N346" t="s">
        <v>185</v>
      </c>
      <c r="O346" t="s">
        <v>166</v>
      </c>
      <c r="P346" t="s">
        <v>167</v>
      </c>
      <c r="Q346" t="s">
        <v>87</v>
      </c>
      <c r="R346" t="s">
        <v>182</v>
      </c>
      <c r="S346">
        <v>0</v>
      </c>
      <c r="T346">
        <v>0</v>
      </c>
      <c r="U346">
        <v>0</v>
      </c>
      <c r="V346">
        <v>0</v>
      </c>
      <c r="W346">
        <v>0</v>
      </c>
      <c r="X346">
        <v>2</v>
      </c>
      <c r="Y346">
        <v>0</v>
      </c>
      <c r="Z346">
        <v>0</v>
      </c>
      <c r="AA346">
        <v>0</v>
      </c>
      <c r="AB346">
        <v>0</v>
      </c>
      <c r="AC346">
        <v>0</v>
      </c>
      <c r="AD346">
        <v>2</v>
      </c>
      <c r="AE346">
        <v>0</v>
      </c>
      <c r="AF346">
        <v>0</v>
      </c>
      <c r="AG346">
        <v>0</v>
      </c>
      <c r="AH346">
        <v>0</v>
      </c>
      <c r="AI346">
        <v>0</v>
      </c>
      <c r="AJ346">
        <v>0</v>
      </c>
      <c r="AK346">
        <v>0</v>
      </c>
      <c r="AL346">
        <v>0</v>
      </c>
      <c r="AM346">
        <v>0</v>
      </c>
      <c r="AN346">
        <v>0</v>
      </c>
      <c r="AO346">
        <v>0</v>
      </c>
      <c r="AP346">
        <v>0</v>
      </c>
      <c r="AQ346">
        <v>0</v>
      </c>
      <c r="AR346">
        <v>0</v>
      </c>
      <c r="AS346">
        <v>0</v>
      </c>
      <c r="AT346">
        <v>0</v>
      </c>
      <c r="AU346" t="s">
        <v>51</v>
      </c>
      <c r="AV346" t="s">
        <v>325</v>
      </c>
      <c r="AW346" t="s">
        <v>169</v>
      </c>
      <c r="AX346" t="s">
        <v>326</v>
      </c>
      <c r="AY346">
        <v>77007</v>
      </c>
      <c r="AZ346">
        <v>48201510701</v>
      </c>
      <c r="BA346" t="s">
        <v>170</v>
      </c>
      <c r="BB346" t="s">
        <v>171</v>
      </c>
      <c r="BC346">
        <v>162048</v>
      </c>
      <c r="BD346">
        <v>2994</v>
      </c>
      <c r="BE346" t="s">
        <v>327</v>
      </c>
      <c r="BF346" t="s">
        <v>327</v>
      </c>
      <c r="BG346" t="s">
        <v>327</v>
      </c>
    </row>
    <row r="347" spans="1:59" x14ac:dyDescent="0.25">
      <c r="A347">
        <v>713606</v>
      </c>
      <c r="B347">
        <v>19186663</v>
      </c>
      <c r="C347">
        <v>2022</v>
      </c>
      <c r="D347" s="80">
        <v>44856</v>
      </c>
      <c r="E347">
        <v>14</v>
      </c>
      <c r="F347" t="s">
        <v>178</v>
      </c>
      <c r="G347" t="s">
        <v>161</v>
      </c>
      <c r="H347" t="s">
        <v>323</v>
      </c>
      <c r="I347" t="s">
        <v>179</v>
      </c>
      <c r="J347">
        <v>29.766524799999999</v>
      </c>
      <c r="K347">
        <v>-95.39815308</v>
      </c>
      <c r="L347" t="s">
        <v>174</v>
      </c>
      <c r="M347" t="s">
        <v>164</v>
      </c>
      <c r="N347" t="s">
        <v>185</v>
      </c>
      <c r="O347" t="s">
        <v>166</v>
      </c>
      <c r="P347" t="s">
        <v>167</v>
      </c>
      <c r="Q347" t="s">
        <v>87</v>
      </c>
      <c r="R347" t="s">
        <v>182</v>
      </c>
      <c r="S347">
        <v>0</v>
      </c>
      <c r="T347">
        <v>0</v>
      </c>
      <c r="U347">
        <v>0</v>
      </c>
      <c r="V347">
        <v>0</v>
      </c>
      <c r="W347">
        <v>0</v>
      </c>
      <c r="X347">
        <v>4</v>
      </c>
      <c r="Y347">
        <v>1</v>
      </c>
      <c r="Z347">
        <v>0</v>
      </c>
      <c r="AA347">
        <v>0</v>
      </c>
      <c r="AB347">
        <v>0</v>
      </c>
      <c r="AC347">
        <v>0</v>
      </c>
      <c r="AD347">
        <v>4</v>
      </c>
      <c r="AE347">
        <v>0</v>
      </c>
      <c r="AF347">
        <v>1</v>
      </c>
      <c r="AG347">
        <v>0</v>
      </c>
      <c r="AH347">
        <v>0</v>
      </c>
      <c r="AI347">
        <v>0</v>
      </c>
      <c r="AJ347">
        <v>0</v>
      </c>
      <c r="AK347">
        <v>0</v>
      </c>
      <c r="AL347">
        <v>0</v>
      </c>
      <c r="AM347">
        <v>0</v>
      </c>
      <c r="AN347">
        <v>0</v>
      </c>
      <c r="AO347">
        <v>0</v>
      </c>
      <c r="AP347">
        <v>0</v>
      </c>
      <c r="AQ347">
        <v>0</v>
      </c>
      <c r="AR347">
        <v>0</v>
      </c>
      <c r="AS347">
        <v>0</v>
      </c>
      <c r="AT347">
        <v>0</v>
      </c>
      <c r="AU347" t="s">
        <v>51</v>
      </c>
      <c r="AV347" t="s">
        <v>325</v>
      </c>
      <c r="AW347" t="s">
        <v>169</v>
      </c>
      <c r="AX347" t="s">
        <v>326</v>
      </c>
      <c r="AY347">
        <v>77007</v>
      </c>
      <c r="AZ347">
        <v>48201510701</v>
      </c>
      <c r="BA347" t="s">
        <v>170</v>
      </c>
      <c r="BB347" t="s">
        <v>171</v>
      </c>
      <c r="BC347">
        <v>162048</v>
      </c>
      <c r="BD347">
        <v>2994</v>
      </c>
      <c r="BE347" t="s">
        <v>327</v>
      </c>
      <c r="BF347" t="s">
        <v>327</v>
      </c>
      <c r="BG347" t="s">
        <v>327</v>
      </c>
    </row>
    <row r="348" spans="1:59" x14ac:dyDescent="0.25">
      <c r="A348">
        <v>722096</v>
      </c>
      <c r="B348">
        <v>19220695</v>
      </c>
      <c r="C348">
        <v>2022</v>
      </c>
      <c r="D348" s="80">
        <v>44858</v>
      </c>
      <c r="E348">
        <v>16</v>
      </c>
      <c r="F348" t="s">
        <v>183</v>
      </c>
      <c r="G348" t="s">
        <v>161</v>
      </c>
      <c r="H348" t="s">
        <v>323</v>
      </c>
      <c r="I348" t="s">
        <v>184</v>
      </c>
      <c r="J348">
        <v>29.766497569999999</v>
      </c>
      <c r="K348">
        <v>-95.398149450000005</v>
      </c>
      <c r="L348" t="s">
        <v>163</v>
      </c>
      <c r="M348" t="s">
        <v>164</v>
      </c>
      <c r="N348" t="s">
        <v>189</v>
      </c>
      <c r="O348" t="s">
        <v>166</v>
      </c>
      <c r="P348" t="s">
        <v>167</v>
      </c>
      <c r="Q348" t="s">
        <v>90</v>
      </c>
      <c r="R348" t="s">
        <v>186</v>
      </c>
      <c r="S348">
        <v>0</v>
      </c>
      <c r="T348">
        <v>0</v>
      </c>
      <c r="U348">
        <v>0</v>
      </c>
      <c r="V348">
        <v>0</v>
      </c>
      <c r="W348">
        <v>0</v>
      </c>
      <c r="X348">
        <v>3</v>
      </c>
      <c r="Y348">
        <v>0</v>
      </c>
      <c r="Z348">
        <v>0</v>
      </c>
      <c r="AA348">
        <v>0</v>
      </c>
      <c r="AB348">
        <v>0</v>
      </c>
      <c r="AC348">
        <v>0</v>
      </c>
      <c r="AD348">
        <v>3</v>
      </c>
      <c r="AE348">
        <v>0</v>
      </c>
      <c r="AF348">
        <v>0</v>
      </c>
      <c r="AG348">
        <v>0</v>
      </c>
      <c r="AH348">
        <v>0</v>
      </c>
      <c r="AI348">
        <v>0</v>
      </c>
      <c r="AJ348">
        <v>0</v>
      </c>
      <c r="AK348">
        <v>0</v>
      </c>
      <c r="AL348">
        <v>0</v>
      </c>
      <c r="AM348">
        <v>0</v>
      </c>
      <c r="AN348">
        <v>0</v>
      </c>
      <c r="AO348">
        <v>0</v>
      </c>
      <c r="AP348">
        <v>0</v>
      </c>
      <c r="AQ348">
        <v>0</v>
      </c>
      <c r="AR348">
        <v>0</v>
      </c>
      <c r="AS348">
        <v>0</v>
      </c>
      <c r="AT348">
        <v>0</v>
      </c>
      <c r="AU348" t="s">
        <v>51</v>
      </c>
      <c r="AV348" t="s">
        <v>325</v>
      </c>
      <c r="AW348" t="s">
        <v>169</v>
      </c>
      <c r="AX348" t="s">
        <v>326</v>
      </c>
      <c r="AY348">
        <v>77007</v>
      </c>
      <c r="AZ348">
        <v>48201510701</v>
      </c>
      <c r="BA348" t="s">
        <v>170</v>
      </c>
      <c r="BB348" t="s">
        <v>171</v>
      </c>
      <c r="BC348">
        <v>162048</v>
      </c>
      <c r="BD348">
        <v>2994</v>
      </c>
      <c r="BE348" t="s">
        <v>327</v>
      </c>
      <c r="BF348" t="s">
        <v>327</v>
      </c>
      <c r="BG348" t="s">
        <v>327</v>
      </c>
    </row>
    <row r="349" spans="1:59" x14ac:dyDescent="0.25">
      <c r="A349">
        <v>737925</v>
      </c>
      <c r="B349">
        <v>19284817</v>
      </c>
      <c r="C349">
        <v>2022</v>
      </c>
      <c r="D349" s="80">
        <v>44907</v>
      </c>
      <c r="E349">
        <v>18</v>
      </c>
      <c r="F349" t="s">
        <v>183</v>
      </c>
      <c r="G349" t="s">
        <v>161</v>
      </c>
      <c r="H349" t="s">
        <v>323</v>
      </c>
      <c r="I349" t="s">
        <v>179</v>
      </c>
      <c r="J349">
        <v>29.766039599999999</v>
      </c>
      <c r="K349">
        <v>-95.398113280000004</v>
      </c>
      <c r="L349" t="s">
        <v>163</v>
      </c>
      <c r="M349" t="s">
        <v>330</v>
      </c>
      <c r="N349" t="s">
        <v>199</v>
      </c>
      <c r="O349" t="s">
        <v>166</v>
      </c>
      <c r="P349" t="s">
        <v>167</v>
      </c>
      <c r="Q349" t="s">
        <v>86</v>
      </c>
      <c r="R349" t="s">
        <v>182</v>
      </c>
      <c r="S349">
        <v>0</v>
      </c>
      <c r="T349">
        <v>0</v>
      </c>
      <c r="U349">
        <v>0</v>
      </c>
      <c r="V349">
        <v>0</v>
      </c>
      <c r="W349">
        <v>0</v>
      </c>
      <c r="X349">
        <v>1</v>
      </c>
      <c r="Y349">
        <v>1</v>
      </c>
      <c r="Z349">
        <v>0</v>
      </c>
      <c r="AA349">
        <v>0</v>
      </c>
      <c r="AB349">
        <v>0</v>
      </c>
      <c r="AC349">
        <v>0</v>
      </c>
      <c r="AD349">
        <v>1</v>
      </c>
      <c r="AE349">
        <v>0</v>
      </c>
      <c r="AF349">
        <v>1</v>
      </c>
      <c r="AG349">
        <v>0</v>
      </c>
      <c r="AH349">
        <v>0</v>
      </c>
      <c r="AI349">
        <v>0</v>
      </c>
      <c r="AJ349">
        <v>0</v>
      </c>
      <c r="AK349">
        <v>0</v>
      </c>
      <c r="AL349">
        <v>0</v>
      </c>
      <c r="AM349">
        <v>0</v>
      </c>
      <c r="AN349">
        <v>0</v>
      </c>
      <c r="AO349">
        <v>0</v>
      </c>
      <c r="AP349">
        <v>0</v>
      </c>
      <c r="AQ349">
        <v>0</v>
      </c>
      <c r="AR349">
        <v>0</v>
      </c>
      <c r="AS349">
        <v>0</v>
      </c>
      <c r="AT349">
        <v>0</v>
      </c>
      <c r="AU349" t="s">
        <v>51</v>
      </c>
      <c r="AV349" t="s">
        <v>325</v>
      </c>
      <c r="AW349" t="s">
        <v>169</v>
      </c>
      <c r="AX349" t="s">
        <v>326</v>
      </c>
      <c r="AY349">
        <v>77007</v>
      </c>
      <c r="AZ349">
        <v>48201510701</v>
      </c>
      <c r="BA349" t="s">
        <v>170</v>
      </c>
      <c r="BB349" t="s">
        <v>171</v>
      </c>
      <c r="BC349">
        <v>162048</v>
      </c>
      <c r="BD349">
        <v>2994</v>
      </c>
      <c r="BE349" t="s">
        <v>327</v>
      </c>
      <c r="BF349" t="s">
        <v>327</v>
      </c>
      <c r="BG349" t="s">
        <v>327</v>
      </c>
    </row>
    <row r="350" spans="1:59" x14ac:dyDescent="0.25">
      <c r="A350">
        <v>742575</v>
      </c>
      <c r="B350">
        <v>19302746</v>
      </c>
      <c r="C350">
        <v>2022</v>
      </c>
      <c r="D350" s="80">
        <v>44895</v>
      </c>
      <c r="E350">
        <v>16</v>
      </c>
      <c r="F350" t="s">
        <v>198</v>
      </c>
      <c r="G350" t="s">
        <v>161</v>
      </c>
      <c r="H350" t="s">
        <v>357</v>
      </c>
      <c r="I350" t="s">
        <v>162</v>
      </c>
      <c r="J350">
        <v>29.766524799999999</v>
      </c>
      <c r="K350">
        <v>-95.39815308</v>
      </c>
      <c r="L350" t="s">
        <v>174</v>
      </c>
      <c r="M350" t="s">
        <v>164</v>
      </c>
      <c r="N350" t="s">
        <v>189</v>
      </c>
      <c r="O350" t="s">
        <v>166</v>
      </c>
      <c r="P350" t="s">
        <v>167</v>
      </c>
      <c r="Q350" t="s">
        <v>87</v>
      </c>
      <c r="R350" t="s">
        <v>186</v>
      </c>
      <c r="S350">
        <v>0</v>
      </c>
      <c r="T350">
        <v>0</v>
      </c>
      <c r="U350">
        <v>0</v>
      </c>
      <c r="V350">
        <v>0</v>
      </c>
      <c r="W350">
        <v>0</v>
      </c>
      <c r="X350">
        <v>2</v>
      </c>
      <c r="Y350">
        <v>0</v>
      </c>
      <c r="Z350">
        <v>0</v>
      </c>
      <c r="AA350">
        <v>0</v>
      </c>
      <c r="AB350">
        <v>0</v>
      </c>
      <c r="AC350">
        <v>0</v>
      </c>
      <c r="AD350">
        <v>2</v>
      </c>
      <c r="AE350">
        <v>0</v>
      </c>
      <c r="AF350">
        <v>0</v>
      </c>
      <c r="AG350">
        <v>0</v>
      </c>
      <c r="AH350">
        <v>0</v>
      </c>
      <c r="AI350">
        <v>0</v>
      </c>
      <c r="AJ350">
        <v>0</v>
      </c>
      <c r="AK350">
        <v>0</v>
      </c>
      <c r="AL350">
        <v>0</v>
      </c>
      <c r="AM350">
        <v>0</v>
      </c>
      <c r="AN350">
        <v>0</v>
      </c>
      <c r="AO350">
        <v>0</v>
      </c>
      <c r="AP350">
        <v>0</v>
      </c>
      <c r="AQ350">
        <v>0</v>
      </c>
      <c r="AR350">
        <v>0</v>
      </c>
      <c r="AS350">
        <v>0</v>
      </c>
      <c r="AT350">
        <v>0</v>
      </c>
      <c r="AU350" t="s">
        <v>51</v>
      </c>
      <c r="AV350" t="s">
        <v>325</v>
      </c>
      <c r="AW350" t="s">
        <v>169</v>
      </c>
      <c r="AX350" t="s">
        <v>326</v>
      </c>
      <c r="AY350">
        <v>77007</v>
      </c>
      <c r="AZ350">
        <v>48201510701</v>
      </c>
      <c r="BA350" t="s">
        <v>170</v>
      </c>
      <c r="BB350" t="s">
        <v>171</v>
      </c>
      <c r="BC350">
        <v>162048</v>
      </c>
      <c r="BD350">
        <v>2994</v>
      </c>
      <c r="BE350" t="s">
        <v>327</v>
      </c>
      <c r="BF350" t="s">
        <v>327</v>
      </c>
      <c r="BG350" t="s">
        <v>327</v>
      </c>
    </row>
    <row r="351" spans="1:59" x14ac:dyDescent="0.25">
      <c r="A351">
        <v>748374</v>
      </c>
      <c r="B351">
        <v>19406825</v>
      </c>
      <c r="C351">
        <v>2022</v>
      </c>
      <c r="D351" s="80">
        <v>44921</v>
      </c>
      <c r="E351">
        <v>10</v>
      </c>
      <c r="F351" t="s">
        <v>183</v>
      </c>
      <c r="G351" t="s">
        <v>161</v>
      </c>
      <c r="H351" t="s">
        <v>323</v>
      </c>
      <c r="I351" t="s">
        <v>177</v>
      </c>
      <c r="J351">
        <v>29.769360670000001</v>
      </c>
      <c r="K351">
        <v>-95.39815308</v>
      </c>
      <c r="L351" t="s">
        <v>330</v>
      </c>
      <c r="M351" t="s">
        <v>164</v>
      </c>
      <c r="N351" t="s">
        <v>189</v>
      </c>
      <c r="O351" t="s">
        <v>166</v>
      </c>
      <c r="P351" t="s">
        <v>167</v>
      </c>
      <c r="Q351" t="s">
        <v>86</v>
      </c>
      <c r="R351" t="s">
        <v>190</v>
      </c>
      <c r="S351">
        <v>0</v>
      </c>
      <c r="T351">
        <v>0</v>
      </c>
      <c r="U351">
        <v>0</v>
      </c>
      <c r="V351">
        <v>0</v>
      </c>
      <c r="W351">
        <v>0</v>
      </c>
      <c r="X351">
        <v>1</v>
      </c>
      <c r="Y351">
        <v>1</v>
      </c>
      <c r="Z351">
        <v>0</v>
      </c>
      <c r="AA351">
        <v>0</v>
      </c>
      <c r="AB351">
        <v>0</v>
      </c>
      <c r="AC351">
        <v>0</v>
      </c>
      <c r="AD351">
        <v>1</v>
      </c>
      <c r="AE351">
        <v>0</v>
      </c>
      <c r="AF351">
        <v>1</v>
      </c>
      <c r="AG351">
        <v>0</v>
      </c>
      <c r="AH351">
        <v>0</v>
      </c>
      <c r="AI351">
        <v>0</v>
      </c>
      <c r="AJ351">
        <v>0</v>
      </c>
      <c r="AK351">
        <v>0</v>
      </c>
      <c r="AL351">
        <v>0</v>
      </c>
      <c r="AM351">
        <v>0</v>
      </c>
      <c r="AN351">
        <v>0</v>
      </c>
      <c r="AO351">
        <v>0</v>
      </c>
      <c r="AP351">
        <v>0</v>
      </c>
      <c r="AQ351">
        <v>0</v>
      </c>
      <c r="AR351">
        <v>0</v>
      </c>
      <c r="AS351">
        <v>0</v>
      </c>
      <c r="AT351">
        <v>0</v>
      </c>
      <c r="AU351" t="s">
        <v>51</v>
      </c>
      <c r="AV351" t="s">
        <v>325</v>
      </c>
      <c r="AW351" t="s">
        <v>169</v>
      </c>
      <c r="AX351" t="s">
        <v>332</v>
      </c>
      <c r="AY351">
        <v>77007</v>
      </c>
      <c r="AZ351">
        <v>48201510702</v>
      </c>
      <c r="BA351" t="s">
        <v>170</v>
      </c>
      <c r="BB351" t="s">
        <v>171</v>
      </c>
      <c r="BC351">
        <v>56888</v>
      </c>
      <c r="BD351">
        <v>2994</v>
      </c>
      <c r="BE351" t="s">
        <v>327</v>
      </c>
      <c r="BF351" t="s">
        <v>327</v>
      </c>
      <c r="BG351" t="s">
        <v>327</v>
      </c>
    </row>
    <row r="352" spans="1:59" x14ac:dyDescent="0.25">
      <c r="A352">
        <v>748525</v>
      </c>
      <c r="B352">
        <v>19487486</v>
      </c>
      <c r="C352">
        <v>2022</v>
      </c>
      <c r="D352" s="80">
        <v>44648</v>
      </c>
      <c r="E352">
        <v>16</v>
      </c>
      <c r="F352" t="s">
        <v>183</v>
      </c>
      <c r="G352" t="s">
        <v>161</v>
      </c>
      <c r="H352" t="s">
        <v>323</v>
      </c>
      <c r="I352" t="s">
        <v>344</v>
      </c>
      <c r="J352">
        <v>29.766039599999999</v>
      </c>
      <c r="K352">
        <v>-95.398113280000004</v>
      </c>
      <c r="L352" t="s">
        <v>330</v>
      </c>
      <c r="M352" t="s">
        <v>164</v>
      </c>
      <c r="N352" t="s">
        <v>343</v>
      </c>
      <c r="O352" t="s">
        <v>166</v>
      </c>
      <c r="P352" t="s">
        <v>167</v>
      </c>
      <c r="Q352" t="s">
        <v>90</v>
      </c>
      <c r="R352" t="s">
        <v>182</v>
      </c>
      <c r="S352">
        <v>0</v>
      </c>
      <c r="T352">
        <v>0</v>
      </c>
      <c r="U352">
        <v>0</v>
      </c>
      <c r="V352">
        <v>0</v>
      </c>
      <c r="W352">
        <v>0</v>
      </c>
      <c r="X352">
        <v>2</v>
      </c>
      <c r="Y352">
        <v>0</v>
      </c>
      <c r="Z352">
        <v>0</v>
      </c>
      <c r="AA352">
        <v>0</v>
      </c>
      <c r="AB352">
        <v>0</v>
      </c>
      <c r="AC352">
        <v>0</v>
      </c>
      <c r="AD352">
        <v>2</v>
      </c>
      <c r="AE352">
        <v>0</v>
      </c>
      <c r="AF352">
        <v>0</v>
      </c>
      <c r="AG352">
        <v>0</v>
      </c>
      <c r="AH352">
        <v>0</v>
      </c>
      <c r="AI352">
        <v>0</v>
      </c>
      <c r="AJ352">
        <v>0</v>
      </c>
      <c r="AK352">
        <v>0</v>
      </c>
      <c r="AL352">
        <v>0</v>
      </c>
      <c r="AM352">
        <v>0</v>
      </c>
      <c r="AN352">
        <v>0</v>
      </c>
      <c r="AO352">
        <v>0</v>
      </c>
      <c r="AP352">
        <v>0</v>
      </c>
      <c r="AQ352">
        <v>0</v>
      </c>
      <c r="AR352">
        <v>0</v>
      </c>
      <c r="AS352">
        <v>0</v>
      </c>
      <c r="AT352">
        <v>0</v>
      </c>
      <c r="AU352" t="s">
        <v>51</v>
      </c>
      <c r="AV352" t="s">
        <v>325</v>
      </c>
      <c r="AW352" t="s">
        <v>169</v>
      </c>
      <c r="AX352" t="s">
        <v>326</v>
      </c>
      <c r="AY352">
        <v>77007</v>
      </c>
      <c r="AZ352">
        <v>48201510701</v>
      </c>
      <c r="BA352" t="s">
        <v>170</v>
      </c>
      <c r="BB352" t="s">
        <v>171</v>
      </c>
      <c r="BC352">
        <v>162048</v>
      </c>
      <c r="BD352">
        <v>2994</v>
      </c>
      <c r="BE352" t="s">
        <v>327</v>
      </c>
      <c r="BF352" t="s">
        <v>327</v>
      </c>
      <c r="BG352" t="s">
        <v>327</v>
      </c>
    </row>
    <row r="353" spans="1:59" x14ac:dyDescent="0.25">
      <c r="A353">
        <v>31067</v>
      </c>
      <c r="B353">
        <v>16319292</v>
      </c>
      <c r="C353">
        <v>2018</v>
      </c>
      <c r="D353" s="80">
        <v>43183</v>
      </c>
      <c r="E353">
        <v>20</v>
      </c>
      <c r="F353" t="s">
        <v>178</v>
      </c>
      <c r="G353" t="s">
        <v>161</v>
      </c>
      <c r="H353" t="s">
        <v>331</v>
      </c>
      <c r="I353" t="s">
        <v>162</v>
      </c>
      <c r="J353">
        <v>29.7696948</v>
      </c>
      <c r="K353">
        <v>-95.398593079999998</v>
      </c>
      <c r="L353" t="s">
        <v>174</v>
      </c>
      <c r="M353" t="s">
        <v>339</v>
      </c>
      <c r="N353" t="s">
        <v>189</v>
      </c>
      <c r="O353" t="s">
        <v>166</v>
      </c>
      <c r="P353" t="s">
        <v>125</v>
      </c>
      <c r="Q353" t="s">
        <v>90</v>
      </c>
      <c r="R353" t="s">
        <v>378</v>
      </c>
      <c r="S353">
        <v>0</v>
      </c>
      <c r="T353">
        <v>0</v>
      </c>
      <c r="U353">
        <v>0</v>
      </c>
      <c r="V353">
        <v>1</v>
      </c>
      <c r="W353">
        <v>1</v>
      </c>
      <c r="X353">
        <v>2</v>
      </c>
      <c r="Y353">
        <v>0</v>
      </c>
      <c r="Z353">
        <v>0</v>
      </c>
      <c r="AA353">
        <v>0</v>
      </c>
      <c r="AB353">
        <v>0</v>
      </c>
      <c r="AC353">
        <v>1</v>
      </c>
      <c r="AD353">
        <v>2</v>
      </c>
      <c r="AE353">
        <v>1</v>
      </c>
      <c r="AF353">
        <v>0</v>
      </c>
      <c r="AG353">
        <v>0</v>
      </c>
      <c r="AH353">
        <v>0</v>
      </c>
      <c r="AI353">
        <v>0</v>
      </c>
      <c r="AJ353">
        <v>0</v>
      </c>
      <c r="AK353">
        <v>0</v>
      </c>
      <c r="AL353">
        <v>0</v>
      </c>
      <c r="AM353">
        <v>0</v>
      </c>
      <c r="AN353">
        <v>0</v>
      </c>
      <c r="AO353">
        <v>0</v>
      </c>
      <c r="AP353">
        <v>0</v>
      </c>
      <c r="AQ353">
        <v>0</v>
      </c>
      <c r="AR353">
        <v>0</v>
      </c>
      <c r="AS353">
        <v>0</v>
      </c>
      <c r="AT353">
        <v>0</v>
      </c>
      <c r="AU353" t="s">
        <v>51</v>
      </c>
      <c r="AV353" t="s">
        <v>325</v>
      </c>
      <c r="AW353" t="s">
        <v>169</v>
      </c>
      <c r="AX353" t="s">
        <v>326</v>
      </c>
      <c r="AY353">
        <v>77007</v>
      </c>
      <c r="AZ353">
        <v>48201510700</v>
      </c>
      <c r="BA353" t="s">
        <v>170</v>
      </c>
      <c r="BB353" t="s">
        <v>171</v>
      </c>
      <c r="BC353">
        <v>56888</v>
      </c>
      <c r="BD353">
        <v>2994</v>
      </c>
      <c r="BE353" t="s">
        <v>327</v>
      </c>
      <c r="BF353" t="s">
        <v>327</v>
      </c>
      <c r="BG353" t="s">
        <v>327</v>
      </c>
    </row>
    <row r="354" spans="1:59" x14ac:dyDescent="0.25">
      <c r="A354">
        <v>32392</v>
      </c>
      <c r="B354">
        <v>16324970</v>
      </c>
      <c r="C354">
        <v>2018</v>
      </c>
      <c r="D354" s="80">
        <v>43186</v>
      </c>
      <c r="E354">
        <v>11</v>
      </c>
      <c r="F354" t="s">
        <v>195</v>
      </c>
      <c r="G354" t="s">
        <v>161</v>
      </c>
      <c r="H354" t="s">
        <v>379</v>
      </c>
      <c r="I354" t="s">
        <v>173</v>
      </c>
      <c r="J354">
        <v>29.769557939999999</v>
      </c>
      <c r="K354">
        <v>-95.398584529999994</v>
      </c>
      <c r="L354" t="s">
        <v>174</v>
      </c>
      <c r="M354" t="s">
        <v>164</v>
      </c>
      <c r="N354" t="s">
        <v>189</v>
      </c>
      <c r="O354" t="s">
        <v>166</v>
      </c>
      <c r="P354" t="s">
        <v>167</v>
      </c>
      <c r="Q354" t="s">
        <v>89</v>
      </c>
      <c r="R354" t="s">
        <v>335</v>
      </c>
      <c r="S354">
        <v>0</v>
      </c>
      <c r="T354">
        <v>0</v>
      </c>
      <c r="U354">
        <v>0</v>
      </c>
      <c r="V354">
        <v>0</v>
      </c>
      <c r="W354">
        <v>0</v>
      </c>
      <c r="X354">
        <v>3</v>
      </c>
      <c r="Y354">
        <v>0</v>
      </c>
      <c r="Z354">
        <v>0</v>
      </c>
      <c r="AA354">
        <v>0</v>
      </c>
      <c r="AB354">
        <v>0</v>
      </c>
      <c r="AC354">
        <v>0</v>
      </c>
      <c r="AD354">
        <v>3</v>
      </c>
      <c r="AE354">
        <v>0</v>
      </c>
      <c r="AF354">
        <v>0</v>
      </c>
      <c r="AG354">
        <v>0</v>
      </c>
      <c r="AH354">
        <v>0</v>
      </c>
      <c r="AI354">
        <v>0</v>
      </c>
      <c r="AJ354">
        <v>0</v>
      </c>
      <c r="AK354">
        <v>0</v>
      </c>
      <c r="AL354">
        <v>0</v>
      </c>
      <c r="AM354">
        <v>0</v>
      </c>
      <c r="AN354">
        <v>0</v>
      </c>
      <c r="AO354">
        <v>0</v>
      </c>
      <c r="AP354">
        <v>0</v>
      </c>
      <c r="AQ354">
        <v>0</v>
      </c>
      <c r="AR354">
        <v>0</v>
      </c>
      <c r="AS354">
        <v>0</v>
      </c>
      <c r="AT354">
        <v>0</v>
      </c>
      <c r="AU354" t="s">
        <v>51</v>
      </c>
      <c r="AV354" t="s">
        <v>325</v>
      </c>
      <c r="AW354" t="s">
        <v>169</v>
      </c>
      <c r="AX354" t="s">
        <v>332</v>
      </c>
      <c r="AY354">
        <v>77007</v>
      </c>
      <c r="AZ354">
        <v>48201510700</v>
      </c>
      <c r="BA354" t="s">
        <v>170</v>
      </c>
      <c r="BB354" t="s">
        <v>171</v>
      </c>
      <c r="BC354">
        <v>56888</v>
      </c>
      <c r="BD354">
        <v>2994</v>
      </c>
      <c r="BE354" t="s">
        <v>327</v>
      </c>
      <c r="BF354" t="s">
        <v>327</v>
      </c>
      <c r="BG354" t="s">
        <v>327</v>
      </c>
    </row>
    <row r="355" spans="1:59" x14ac:dyDescent="0.25">
      <c r="A355">
        <v>36164</v>
      </c>
      <c r="B355">
        <v>16340512</v>
      </c>
      <c r="C355">
        <v>2018</v>
      </c>
      <c r="D355" s="80">
        <v>43194</v>
      </c>
      <c r="E355">
        <v>12</v>
      </c>
      <c r="F355" t="s">
        <v>198</v>
      </c>
      <c r="G355" t="s">
        <v>161</v>
      </c>
      <c r="H355" t="s">
        <v>331</v>
      </c>
      <c r="I355" t="s">
        <v>162</v>
      </c>
      <c r="J355">
        <v>29.7696948</v>
      </c>
      <c r="K355">
        <v>-95.398593079999998</v>
      </c>
      <c r="L355" t="s">
        <v>174</v>
      </c>
      <c r="M355" t="s">
        <v>164</v>
      </c>
      <c r="N355" t="s">
        <v>199</v>
      </c>
      <c r="O355" t="s">
        <v>166</v>
      </c>
      <c r="P355" t="s">
        <v>167</v>
      </c>
      <c r="Q355" t="s">
        <v>87</v>
      </c>
      <c r="R355" t="s">
        <v>182</v>
      </c>
      <c r="S355">
        <v>0</v>
      </c>
      <c r="T355">
        <v>0</v>
      </c>
      <c r="U355">
        <v>0</v>
      </c>
      <c r="V355">
        <v>0</v>
      </c>
      <c r="W355">
        <v>0</v>
      </c>
      <c r="X355">
        <v>1</v>
      </c>
      <c r="Y355">
        <v>1</v>
      </c>
      <c r="Z355">
        <v>0</v>
      </c>
      <c r="AA355">
        <v>0</v>
      </c>
      <c r="AB355">
        <v>0</v>
      </c>
      <c r="AC355">
        <v>0</v>
      </c>
      <c r="AD355">
        <v>1</v>
      </c>
      <c r="AE355">
        <v>0</v>
      </c>
      <c r="AF355">
        <v>1</v>
      </c>
      <c r="AG355">
        <v>0</v>
      </c>
      <c r="AH355">
        <v>0</v>
      </c>
      <c r="AI355">
        <v>0</v>
      </c>
      <c r="AJ355">
        <v>0</v>
      </c>
      <c r="AK355">
        <v>0</v>
      </c>
      <c r="AL355">
        <v>0</v>
      </c>
      <c r="AM355">
        <v>0</v>
      </c>
      <c r="AN355">
        <v>0</v>
      </c>
      <c r="AO355">
        <v>0</v>
      </c>
      <c r="AP355">
        <v>0</v>
      </c>
      <c r="AQ355">
        <v>0</v>
      </c>
      <c r="AR355">
        <v>0</v>
      </c>
      <c r="AS355">
        <v>0</v>
      </c>
      <c r="AT355">
        <v>0</v>
      </c>
      <c r="AU355" t="s">
        <v>51</v>
      </c>
      <c r="AV355" t="s">
        <v>325</v>
      </c>
      <c r="AW355" t="s">
        <v>169</v>
      </c>
      <c r="AX355" t="s">
        <v>326</v>
      </c>
      <c r="AY355">
        <v>77007</v>
      </c>
      <c r="AZ355">
        <v>48201510700</v>
      </c>
      <c r="BA355" t="s">
        <v>170</v>
      </c>
      <c r="BB355" t="s">
        <v>171</v>
      </c>
      <c r="BC355">
        <v>56888</v>
      </c>
      <c r="BD355">
        <v>2994</v>
      </c>
      <c r="BE355" t="s">
        <v>327</v>
      </c>
      <c r="BF355" t="s">
        <v>327</v>
      </c>
      <c r="BG355" t="s">
        <v>327</v>
      </c>
    </row>
    <row r="356" spans="1:59" x14ac:dyDescent="0.25">
      <c r="A356">
        <v>39684</v>
      </c>
      <c r="B356">
        <v>16354725</v>
      </c>
      <c r="C356">
        <v>2018</v>
      </c>
      <c r="D356" s="80">
        <v>43203</v>
      </c>
      <c r="E356">
        <v>14</v>
      </c>
      <c r="F356" t="s">
        <v>172</v>
      </c>
      <c r="G356" t="s">
        <v>161</v>
      </c>
      <c r="H356" t="s">
        <v>331</v>
      </c>
      <c r="I356" t="s">
        <v>162</v>
      </c>
      <c r="J356">
        <v>29.7696948</v>
      </c>
      <c r="K356">
        <v>-95.398593079999998</v>
      </c>
      <c r="L356" t="s">
        <v>163</v>
      </c>
      <c r="M356" t="s">
        <v>164</v>
      </c>
      <c r="N356" t="s">
        <v>165</v>
      </c>
      <c r="O356" t="s">
        <v>166</v>
      </c>
      <c r="P356" t="s">
        <v>167</v>
      </c>
      <c r="Q356" t="s">
        <v>87</v>
      </c>
      <c r="R356" t="s">
        <v>352</v>
      </c>
      <c r="S356">
        <v>0</v>
      </c>
      <c r="T356">
        <v>0</v>
      </c>
      <c r="U356">
        <v>0</v>
      </c>
      <c r="V356">
        <v>0</v>
      </c>
      <c r="W356">
        <v>0</v>
      </c>
      <c r="X356">
        <v>3</v>
      </c>
      <c r="Y356">
        <v>0</v>
      </c>
      <c r="Z356">
        <v>0</v>
      </c>
      <c r="AA356">
        <v>0</v>
      </c>
      <c r="AB356">
        <v>0</v>
      </c>
      <c r="AC356">
        <v>0</v>
      </c>
      <c r="AD356">
        <v>3</v>
      </c>
      <c r="AE356">
        <v>0</v>
      </c>
      <c r="AF356">
        <v>0</v>
      </c>
      <c r="AG356">
        <v>0</v>
      </c>
      <c r="AH356">
        <v>0</v>
      </c>
      <c r="AI356">
        <v>0</v>
      </c>
      <c r="AJ356">
        <v>0</v>
      </c>
      <c r="AK356">
        <v>0</v>
      </c>
      <c r="AL356">
        <v>0</v>
      </c>
      <c r="AM356">
        <v>0</v>
      </c>
      <c r="AN356">
        <v>0</v>
      </c>
      <c r="AO356">
        <v>0</v>
      </c>
      <c r="AP356">
        <v>0</v>
      </c>
      <c r="AQ356">
        <v>0</v>
      </c>
      <c r="AR356">
        <v>0</v>
      </c>
      <c r="AS356">
        <v>0</v>
      </c>
      <c r="AT356">
        <v>0</v>
      </c>
      <c r="AU356" t="s">
        <v>51</v>
      </c>
      <c r="AV356" t="s">
        <v>325</v>
      </c>
      <c r="AW356" t="s">
        <v>169</v>
      </c>
      <c r="AX356" t="s">
        <v>326</v>
      </c>
      <c r="AY356">
        <v>77007</v>
      </c>
      <c r="AZ356">
        <v>48201510700</v>
      </c>
      <c r="BA356" t="s">
        <v>170</v>
      </c>
      <c r="BB356" t="s">
        <v>171</v>
      </c>
      <c r="BC356">
        <v>56888</v>
      </c>
      <c r="BD356">
        <v>2994</v>
      </c>
      <c r="BE356" t="s">
        <v>327</v>
      </c>
      <c r="BF356" t="s">
        <v>327</v>
      </c>
      <c r="BG356" t="s">
        <v>327</v>
      </c>
    </row>
    <row r="357" spans="1:59" x14ac:dyDescent="0.25">
      <c r="A357">
        <v>44120</v>
      </c>
      <c r="B357">
        <v>16373784</v>
      </c>
      <c r="C357">
        <v>2018</v>
      </c>
      <c r="D357" s="80">
        <v>43211</v>
      </c>
      <c r="E357">
        <v>17</v>
      </c>
      <c r="F357" t="s">
        <v>178</v>
      </c>
      <c r="G357" t="s">
        <v>161</v>
      </c>
      <c r="H357" t="s">
        <v>379</v>
      </c>
      <c r="I357" t="s">
        <v>179</v>
      </c>
      <c r="J357">
        <v>29.7696948</v>
      </c>
      <c r="K357">
        <v>-95.398593079999998</v>
      </c>
      <c r="L357" t="s">
        <v>163</v>
      </c>
      <c r="M357" t="s">
        <v>164</v>
      </c>
      <c r="N357" t="s">
        <v>165</v>
      </c>
      <c r="O357" t="s">
        <v>166</v>
      </c>
      <c r="P357" t="s">
        <v>167</v>
      </c>
      <c r="Q357" t="s">
        <v>87</v>
      </c>
      <c r="R357" t="s">
        <v>176</v>
      </c>
      <c r="S357">
        <v>0</v>
      </c>
      <c r="T357">
        <v>0</v>
      </c>
      <c r="U357">
        <v>0</v>
      </c>
      <c r="V357">
        <v>0</v>
      </c>
      <c r="W357">
        <v>0</v>
      </c>
      <c r="X357">
        <v>4</v>
      </c>
      <c r="Y357">
        <v>0</v>
      </c>
      <c r="Z357">
        <v>0</v>
      </c>
      <c r="AA357">
        <v>0</v>
      </c>
      <c r="AB357">
        <v>0</v>
      </c>
      <c r="AC357">
        <v>0</v>
      </c>
      <c r="AD357">
        <v>4</v>
      </c>
      <c r="AE357">
        <v>0</v>
      </c>
      <c r="AF357">
        <v>0</v>
      </c>
      <c r="AG357">
        <v>0</v>
      </c>
      <c r="AH357">
        <v>0</v>
      </c>
      <c r="AI357">
        <v>0</v>
      </c>
      <c r="AJ357">
        <v>0</v>
      </c>
      <c r="AK357">
        <v>0</v>
      </c>
      <c r="AL357">
        <v>0</v>
      </c>
      <c r="AM357">
        <v>0</v>
      </c>
      <c r="AN357">
        <v>0</v>
      </c>
      <c r="AO357">
        <v>0</v>
      </c>
      <c r="AP357">
        <v>0</v>
      </c>
      <c r="AQ357">
        <v>0</v>
      </c>
      <c r="AR357">
        <v>0</v>
      </c>
      <c r="AS357">
        <v>0</v>
      </c>
      <c r="AT357">
        <v>0</v>
      </c>
      <c r="AU357" t="s">
        <v>51</v>
      </c>
      <c r="AV357" t="s">
        <v>325</v>
      </c>
      <c r="AW357" t="s">
        <v>169</v>
      </c>
      <c r="AX357" t="s">
        <v>326</v>
      </c>
      <c r="AY357">
        <v>77007</v>
      </c>
      <c r="AZ357">
        <v>48201510700</v>
      </c>
      <c r="BA357" t="s">
        <v>170</v>
      </c>
      <c r="BB357" t="s">
        <v>171</v>
      </c>
      <c r="BC357">
        <v>56888</v>
      </c>
      <c r="BD357">
        <v>2994</v>
      </c>
      <c r="BE357" t="s">
        <v>327</v>
      </c>
      <c r="BF357" t="s">
        <v>327</v>
      </c>
      <c r="BG357" t="s">
        <v>327</v>
      </c>
    </row>
    <row r="358" spans="1:59" x14ac:dyDescent="0.25">
      <c r="A358">
        <v>44594</v>
      </c>
      <c r="B358">
        <v>16376044</v>
      </c>
      <c r="C358">
        <v>2018</v>
      </c>
      <c r="D358" s="80">
        <v>43204</v>
      </c>
      <c r="E358">
        <v>21</v>
      </c>
      <c r="F358" t="s">
        <v>178</v>
      </c>
      <c r="G358" t="s">
        <v>161</v>
      </c>
      <c r="H358" t="s">
        <v>331</v>
      </c>
      <c r="I358" t="s">
        <v>173</v>
      </c>
      <c r="J358">
        <v>29.7696948</v>
      </c>
      <c r="K358">
        <v>-95.398593079999998</v>
      </c>
      <c r="L358" t="s">
        <v>174</v>
      </c>
      <c r="M358" t="s">
        <v>192</v>
      </c>
      <c r="N358" t="s">
        <v>165</v>
      </c>
      <c r="O358" t="s">
        <v>166</v>
      </c>
      <c r="P358" t="s">
        <v>125</v>
      </c>
      <c r="Q358" t="s">
        <v>87</v>
      </c>
      <c r="R358" t="s">
        <v>176</v>
      </c>
      <c r="S358">
        <v>0</v>
      </c>
      <c r="T358">
        <v>0</v>
      </c>
      <c r="U358">
        <v>0</v>
      </c>
      <c r="V358">
        <v>1</v>
      </c>
      <c r="W358">
        <v>1</v>
      </c>
      <c r="X358">
        <v>1</v>
      </c>
      <c r="Y358">
        <v>0</v>
      </c>
      <c r="Z358">
        <v>0</v>
      </c>
      <c r="AA358">
        <v>0</v>
      </c>
      <c r="AB358">
        <v>0</v>
      </c>
      <c r="AC358">
        <v>1</v>
      </c>
      <c r="AD358">
        <v>1</v>
      </c>
      <c r="AE358">
        <v>1</v>
      </c>
      <c r="AF358">
        <v>0</v>
      </c>
      <c r="AG358">
        <v>0</v>
      </c>
      <c r="AH358">
        <v>0</v>
      </c>
      <c r="AI358">
        <v>0</v>
      </c>
      <c r="AJ358">
        <v>0</v>
      </c>
      <c r="AK358">
        <v>0</v>
      </c>
      <c r="AL358">
        <v>0</v>
      </c>
      <c r="AM358">
        <v>0</v>
      </c>
      <c r="AN358">
        <v>0</v>
      </c>
      <c r="AO358">
        <v>0</v>
      </c>
      <c r="AP358">
        <v>0</v>
      </c>
      <c r="AQ358">
        <v>0</v>
      </c>
      <c r="AR358">
        <v>0</v>
      </c>
      <c r="AS358">
        <v>0</v>
      </c>
      <c r="AT358">
        <v>0</v>
      </c>
      <c r="AU358" t="s">
        <v>51</v>
      </c>
      <c r="AV358" t="s">
        <v>325</v>
      </c>
      <c r="AW358" t="s">
        <v>169</v>
      </c>
      <c r="AX358" t="s">
        <v>326</v>
      </c>
      <c r="AY358">
        <v>77007</v>
      </c>
      <c r="AZ358">
        <v>48201510700</v>
      </c>
      <c r="BA358" t="s">
        <v>170</v>
      </c>
      <c r="BB358" t="s">
        <v>171</v>
      </c>
      <c r="BC358">
        <v>56888</v>
      </c>
      <c r="BD358">
        <v>2994</v>
      </c>
      <c r="BE358" t="s">
        <v>327</v>
      </c>
      <c r="BF358" t="s">
        <v>327</v>
      </c>
      <c r="BG358" t="s">
        <v>327</v>
      </c>
    </row>
    <row r="359" spans="1:59" x14ac:dyDescent="0.25">
      <c r="A359">
        <v>50950</v>
      </c>
      <c r="B359">
        <v>16402799</v>
      </c>
      <c r="C359">
        <v>2018</v>
      </c>
      <c r="D359" s="80">
        <v>43226</v>
      </c>
      <c r="E359">
        <v>18</v>
      </c>
      <c r="F359" t="s">
        <v>191</v>
      </c>
      <c r="G359" t="s">
        <v>161</v>
      </c>
      <c r="H359" t="s">
        <v>331</v>
      </c>
      <c r="I359" t="s">
        <v>184</v>
      </c>
      <c r="J359">
        <v>29.7696948</v>
      </c>
      <c r="K359">
        <v>-95.398593079999998</v>
      </c>
      <c r="L359" t="s">
        <v>174</v>
      </c>
      <c r="M359" t="s">
        <v>164</v>
      </c>
      <c r="N359" t="s">
        <v>165</v>
      </c>
      <c r="O359" t="s">
        <v>166</v>
      </c>
      <c r="P359" t="s">
        <v>167</v>
      </c>
      <c r="Q359" t="s">
        <v>87</v>
      </c>
      <c r="R359" t="s">
        <v>176</v>
      </c>
      <c r="S359">
        <v>0</v>
      </c>
      <c r="T359">
        <v>0</v>
      </c>
      <c r="U359">
        <v>0</v>
      </c>
      <c r="V359">
        <v>0</v>
      </c>
      <c r="W359">
        <v>0</v>
      </c>
      <c r="X359">
        <v>6</v>
      </c>
      <c r="Y359">
        <v>0</v>
      </c>
      <c r="Z359">
        <v>0</v>
      </c>
      <c r="AA359">
        <v>0</v>
      </c>
      <c r="AB359">
        <v>0</v>
      </c>
      <c r="AC359">
        <v>0</v>
      </c>
      <c r="AD359">
        <v>6</v>
      </c>
      <c r="AE359">
        <v>0</v>
      </c>
      <c r="AF359">
        <v>0</v>
      </c>
      <c r="AG359">
        <v>0</v>
      </c>
      <c r="AH359">
        <v>0</v>
      </c>
      <c r="AI359">
        <v>0</v>
      </c>
      <c r="AJ359">
        <v>0</v>
      </c>
      <c r="AK359">
        <v>0</v>
      </c>
      <c r="AL359">
        <v>0</v>
      </c>
      <c r="AM359">
        <v>0</v>
      </c>
      <c r="AN359">
        <v>0</v>
      </c>
      <c r="AO359">
        <v>0</v>
      </c>
      <c r="AP359">
        <v>0</v>
      </c>
      <c r="AQ359">
        <v>0</v>
      </c>
      <c r="AR359">
        <v>0</v>
      </c>
      <c r="AS359">
        <v>0</v>
      </c>
      <c r="AT359">
        <v>0</v>
      </c>
      <c r="AU359" t="s">
        <v>51</v>
      </c>
      <c r="AV359" t="s">
        <v>325</v>
      </c>
      <c r="AW359" t="s">
        <v>169</v>
      </c>
      <c r="AX359" t="s">
        <v>326</v>
      </c>
      <c r="AY359">
        <v>77007</v>
      </c>
      <c r="AZ359">
        <v>48201510700</v>
      </c>
      <c r="BA359" t="s">
        <v>170</v>
      </c>
      <c r="BB359" t="s">
        <v>171</v>
      </c>
      <c r="BC359">
        <v>56888</v>
      </c>
      <c r="BD359">
        <v>2994</v>
      </c>
      <c r="BE359" t="s">
        <v>327</v>
      </c>
      <c r="BF359" t="s">
        <v>327</v>
      </c>
      <c r="BG359" t="s">
        <v>327</v>
      </c>
    </row>
    <row r="360" spans="1:59" x14ac:dyDescent="0.25">
      <c r="A360">
        <v>80555</v>
      </c>
      <c r="B360">
        <v>16529948</v>
      </c>
      <c r="C360">
        <v>2018</v>
      </c>
      <c r="D360" s="80">
        <v>43302</v>
      </c>
      <c r="E360">
        <v>11</v>
      </c>
      <c r="F360" t="s">
        <v>178</v>
      </c>
      <c r="G360" t="s">
        <v>161</v>
      </c>
      <c r="H360" t="s">
        <v>379</v>
      </c>
      <c r="I360" t="s">
        <v>173</v>
      </c>
      <c r="J360">
        <v>29.7696948</v>
      </c>
      <c r="K360">
        <v>-95.398593079999998</v>
      </c>
      <c r="L360" t="s">
        <v>174</v>
      </c>
      <c r="M360" t="s">
        <v>164</v>
      </c>
      <c r="N360" t="s">
        <v>165</v>
      </c>
      <c r="O360" t="s">
        <v>166</v>
      </c>
      <c r="P360" t="s">
        <v>125</v>
      </c>
      <c r="Q360" t="s">
        <v>87</v>
      </c>
      <c r="R360" t="s">
        <v>197</v>
      </c>
      <c r="S360">
        <v>0</v>
      </c>
      <c r="T360">
        <v>0</v>
      </c>
      <c r="U360">
        <v>0</v>
      </c>
      <c r="V360">
        <v>2</v>
      </c>
      <c r="W360">
        <v>2</v>
      </c>
      <c r="X360">
        <v>0</v>
      </c>
      <c r="Y360">
        <v>0</v>
      </c>
      <c r="Z360">
        <v>0</v>
      </c>
      <c r="AA360">
        <v>0</v>
      </c>
      <c r="AB360">
        <v>0</v>
      </c>
      <c r="AC360">
        <v>2</v>
      </c>
      <c r="AD360">
        <v>0</v>
      </c>
      <c r="AE360">
        <v>2</v>
      </c>
      <c r="AF360">
        <v>0</v>
      </c>
      <c r="AG360">
        <v>0</v>
      </c>
      <c r="AH360">
        <v>0</v>
      </c>
      <c r="AI360">
        <v>0</v>
      </c>
      <c r="AJ360">
        <v>0</v>
      </c>
      <c r="AK360">
        <v>0</v>
      </c>
      <c r="AL360">
        <v>0</v>
      </c>
      <c r="AM360">
        <v>0</v>
      </c>
      <c r="AN360">
        <v>0</v>
      </c>
      <c r="AO360">
        <v>0</v>
      </c>
      <c r="AP360">
        <v>0</v>
      </c>
      <c r="AQ360">
        <v>0</v>
      </c>
      <c r="AR360">
        <v>0</v>
      </c>
      <c r="AS360">
        <v>0</v>
      </c>
      <c r="AT360">
        <v>0</v>
      </c>
      <c r="AU360" t="s">
        <v>51</v>
      </c>
      <c r="AV360" t="s">
        <v>325</v>
      </c>
      <c r="AW360" t="s">
        <v>169</v>
      </c>
      <c r="AX360" t="s">
        <v>326</v>
      </c>
      <c r="AY360">
        <v>77007</v>
      </c>
      <c r="AZ360">
        <v>48201510700</v>
      </c>
      <c r="BA360" t="s">
        <v>170</v>
      </c>
      <c r="BB360" t="s">
        <v>171</v>
      </c>
      <c r="BC360">
        <v>56888</v>
      </c>
      <c r="BD360">
        <v>2994</v>
      </c>
      <c r="BE360" t="s">
        <v>327</v>
      </c>
      <c r="BF360" t="s">
        <v>327</v>
      </c>
      <c r="BG360" t="s">
        <v>327</v>
      </c>
    </row>
    <row r="361" spans="1:59" x14ac:dyDescent="0.25">
      <c r="A361">
        <v>89118</v>
      </c>
      <c r="B361">
        <v>16566194</v>
      </c>
      <c r="C361">
        <v>2018</v>
      </c>
      <c r="D361" s="80">
        <v>43318</v>
      </c>
      <c r="E361">
        <v>20</v>
      </c>
      <c r="F361" t="s">
        <v>183</v>
      </c>
      <c r="G361" t="s">
        <v>161</v>
      </c>
      <c r="H361" t="s">
        <v>379</v>
      </c>
      <c r="I361" t="s">
        <v>179</v>
      </c>
      <c r="J361">
        <v>29.7696948</v>
      </c>
      <c r="K361">
        <v>-95.398593079999998</v>
      </c>
      <c r="L361" t="s">
        <v>174</v>
      </c>
      <c r="M361" t="s">
        <v>192</v>
      </c>
      <c r="N361" t="s">
        <v>165</v>
      </c>
      <c r="O361" t="s">
        <v>166</v>
      </c>
      <c r="P361" t="s">
        <v>167</v>
      </c>
      <c r="Q361" t="s">
        <v>87</v>
      </c>
      <c r="R361" t="s">
        <v>335</v>
      </c>
      <c r="S361">
        <v>0</v>
      </c>
      <c r="T361">
        <v>0</v>
      </c>
      <c r="U361">
        <v>0</v>
      </c>
      <c r="V361">
        <v>0</v>
      </c>
      <c r="W361">
        <v>0</v>
      </c>
      <c r="X361">
        <v>2</v>
      </c>
      <c r="Y361">
        <v>0</v>
      </c>
      <c r="Z361">
        <v>0</v>
      </c>
      <c r="AA361">
        <v>0</v>
      </c>
      <c r="AB361">
        <v>0</v>
      </c>
      <c r="AC361">
        <v>0</v>
      </c>
      <c r="AD361">
        <v>2</v>
      </c>
      <c r="AE361">
        <v>0</v>
      </c>
      <c r="AF361">
        <v>0</v>
      </c>
      <c r="AG361">
        <v>0</v>
      </c>
      <c r="AH361">
        <v>0</v>
      </c>
      <c r="AI361">
        <v>0</v>
      </c>
      <c r="AJ361">
        <v>0</v>
      </c>
      <c r="AK361">
        <v>0</v>
      </c>
      <c r="AL361">
        <v>0</v>
      </c>
      <c r="AM361">
        <v>0</v>
      </c>
      <c r="AN361">
        <v>0</v>
      </c>
      <c r="AO361">
        <v>0</v>
      </c>
      <c r="AP361">
        <v>0</v>
      </c>
      <c r="AQ361">
        <v>0</v>
      </c>
      <c r="AR361">
        <v>0</v>
      </c>
      <c r="AS361">
        <v>0</v>
      </c>
      <c r="AT361">
        <v>0</v>
      </c>
      <c r="AU361" t="s">
        <v>51</v>
      </c>
      <c r="AV361" t="s">
        <v>325</v>
      </c>
      <c r="AW361" t="s">
        <v>169</v>
      </c>
      <c r="AX361" t="s">
        <v>326</v>
      </c>
      <c r="AY361">
        <v>77007</v>
      </c>
      <c r="AZ361">
        <v>48201510700</v>
      </c>
      <c r="BA361" t="s">
        <v>170</v>
      </c>
      <c r="BB361" t="s">
        <v>171</v>
      </c>
      <c r="BC361">
        <v>56888</v>
      </c>
      <c r="BD361">
        <v>2994</v>
      </c>
      <c r="BE361" t="s">
        <v>327</v>
      </c>
      <c r="BF361" t="s">
        <v>327</v>
      </c>
      <c r="BG361" t="s">
        <v>327</v>
      </c>
    </row>
    <row r="362" spans="1:59" x14ac:dyDescent="0.25">
      <c r="A362">
        <v>95115</v>
      </c>
      <c r="B362">
        <v>16591007</v>
      </c>
      <c r="C362">
        <v>2018</v>
      </c>
      <c r="D362" s="80">
        <v>43333</v>
      </c>
      <c r="E362">
        <v>10</v>
      </c>
      <c r="F362" t="s">
        <v>195</v>
      </c>
      <c r="G362" t="s">
        <v>161</v>
      </c>
      <c r="H362" t="s">
        <v>331</v>
      </c>
      <c r="I362" t="s">
        <v>184</v>
      </c>
      <c r="J362">
        <v>29.769715049999999</v>
      </c>
      <c r="K362">
        <v>-95.398781119999995</v>
      </c>
      <c r="L362" t="s">
        <v>174</v>
      </c>
      <c r="M362" t="s">
        <v>164</v>
      </c>
      <c r="N362" t="s">
        <v>189</v>
      </c>
      <c r="O362" t="s">
        <v>166</v>
      </c>
      <c r="P362" t="s">
        <v>167</v>
      </c>
      <c r="Q362" t="s">
        <v>86</v>
      </c>
      <c r="R362" t="s">
        <v>190</v>
      </c>
      <c r="S362">
        <v>0</v>
      </c>
      <c r="T362">
        <v>0</v>
      </c>
      <c r="U362">
        <v>0</v>
      </c>
      <c r="V362">
        <v>0</v>
      </c>
      <c r="W362">
        <v>0</v>
      </c>
      <c r="X362">
        <v>2</v>
      </c>
      <c r="Y362">
        <v>0</v>
      </c>
      <c r="Z362">
        <v>0</v>
      </c>
      <c r="AA362">
        <v>0</v>
      </c>
      <c r="AB362">
        <v>0</v>
      </c>
      <c r="AC362">
        <v>0</v>
      </c>
      <c r="AD362">
        <v>2</v>
      </c>
      <c r="AE362">
        <v>0</v>
      </c>
      <c r="AF362">
        <v>0</v>
      </c>
      <c r="AG362">
        <v>0</v>
      </c>
      <c r="AH362">
        <v>0</v>
      </c>
      <c r="AI362">
        <v>0</v>
      </c>
      <c r="AJ362">
        <v>0</v>
      </c>
      <c r="AK362">
        <v>0</v>
      </c>
      <c r="AL362">
        <v>0</v>
      </c>
      <c r="AM362">
        <v>0</v>
      </c>
      <c r="AN362">
        <v>0</v>
      </c>
      <c r="AO362">
        <v>0</v>
      </c>
      <c r="AP362">
        <v>0</v>
      </c>
      <c r="AQ362">
        <v>0</v>
      </c>
      <c r="AR362">
        <v>0</v>
      </c>
      <c r="AS362">
        <v>0</v>
      </c>
      <c r="AT362">
        <v>0</v>
      </c>
      <c r="AU362" t="s">
        <v>51</v>
      </c>
      <c r="AV362" t="s">
        <v>325</v>
      </c>
      <c r="AW362" t="s">
        <v>169</v>
      </c>
      <c r="AX362" t="s">
        <v>326</v>
      </c>
      <c r="AY362">
        <v>77007</v>
      </c>
      <c r="AZ362">
        <v>48201510700</v>
      </c>
      <c r="BA362" t="s">
        <v>170</v>
      </c>
      <c r="BB362" t="s">
        <v>171</v>
      </c>
      <c r="BC362">
        <v>56888</v>
      </c>
      <c r="BD362">
        <v>2994</v>
      </c>
      <c r="BE362" t="s">
        <v>327</v>
      </c>
      <c r="BF362" t="s">
        <v>327</v>
      </c>
      <c r="BG362" t="s">
        <v>327</v>
      </c>
    </row>
    <row r="363" spans="1:59" x14ac:dyDescent="0.25">
      <c r="A363">
        <v>112518</v>
      </c>
      <c r="B363">
        <v>16677047</v>
      </c>
      <c r="C363">
        <v>2018</v>
      </c>
      <c r="D363" s="80">
        <v>43381</v>
      </c>
      <c r="E363">
        <v>10</v>
      </c>
      <c r="F363" t="s">
        <v>183</v>
      </c>
      <c r="G363" t="s">
        <v>161</v>
      </c>
      <c r="H363" t="s">
        <v>379</v>
      </c>
      <c r="I363" t="s">
        <v>184</v>
      </c>
      <c r="J363">
        <v>29.7696948</v>
      </c>
      <c r="K363">
        <v>-95.398593079999998</v>
      </c>
      <c r="L363" t="s">
        <v>174</v>
      </c>
      <c r="M363" t="s">
        <v>164</v>
      </c>
      <c r="N363" t="s">
        <v>165</v>
      </c>
      <c r="O363" t="s">
        <v>166</v>
      </c>
      <c r="P363" t="s">
        <v>175</v>
      </c>
      <c r="Q363" t="s">
        <v>87</v>
      </c>
      <c r="R363" t="s">
        <v>176</v>
      </c>
      <c r="S363">
        <v>0</v>
      </c>
      <c r="T363">
        <v>0</v>
      </c>
      <c r="U363">
        <v>1</v>
      </c>
      <c r="V363">
        <v>0</v>
      </c>
      <c r="W363">
        <v>1</v>
      </c>
      <c r="X363">
        <v>1</v>
      </c>
      <c r="Y363">
        <v>0</v>
      </c>
      <c r="Z363">
        <v>0</v>
      </c>
      <c r="AA363">
        <v>0</v>
      </c>
      <c r="AB363">
        <v>1</v>
      </c>
      <c r="AC363">
        <v>0</v>
      </c>
      <c r="AD363">
        <v>1</v>
      </c>
      <c r="AE363">
        <v>1</v>
      </c>
      <c r="AF363">
        <v>0</v>
      </c>
      <c r="AG363">
        <v>0</v>
      </c>
      <c r="AH363">
        <v>0</v>
      </c>
      <c r="AI363">
        <v>0</v>
      </c>
      <c r="AJ363">
        <v>0</v>
      </c>
      <c r="AK363">
        <v>0</v>
      </c>
      <c r="AL363">
        <v>0</v>
      </c>
      <c r="AM363">
        <v>0</v>
      </c>
      <c r="AN363">
        <v>0</v>
      </c>
      <c r="AO363">
        <v>0</v>
      </c>
      <c r="AP363">
        <v>0</v>
      </c>
      <c r="AQ363">
        <v>0</v>
      </c>
      <c r="AR363">
        <v>0</v>
      </c>
      <c r="AS363">
        <v>0</v>
      </c>
      <c r="AT363">
        <v>0</v>
      </c>
      <c r="AU363" t="s">
        <v>51</v>
      </c>
      <c r="AV363" t="s">
        <v>325</v>
      </c>
      <c r="AW363" t="s">
        <v>169</v>
      </c>
      <c r="AX363" t="s">
        <v>326</v>
      </c>
      <c r="AY363">
        <v>77007</v>
      </c>
      <c r="AZ363">
        <v>48201510700</v>
      </c>
      <c r="BA363" t="s">
        <v>170</v>
      </c>
      <c r="BB363" t="s">
        <v>171</v>
      </c>
      <c r="BC363">
        <v>56888</v>
      </c>
      <c r="BD363">
        <v>2994</v>
      </c>
      <c r="BE363" t="s">
        <v>327</v>
      </c>
      <c r="BF363" t="s">
        <v>327</v>
      </c>
      <c r="BG363" t="s">
        <v>327</v>
      </c>
    </row>
    <row r="364" spans="1:59" x14ac:dyDescent="0.25">
      <c r="A364">
        <v>135483</v>
      </c>
      <c r="B364">
        <v>16775723</v>
      </c>
      <c r="C364">
        <v>2018</v>
      </c>
      <c r="D364" s="80">
        <v>43413</v>
      </c>
      <c r="E364">
        <v>9</v>
      </c>
      <c r="F364" t="s">
        <v>172</v>
      </c>
      <c r="G364" t="s">
        <v>161</v>
      </c>
      <c r="H364" t="s">
        <v>331</v>
      </c>
      <c r="I364" t="s">
        <v>162</v>
      </c>
      <c r="J364">
        <v>29.769692670000001</v>
      </c>
      <c r="K364">
        <v>-95.39857748</v>
      </c>
      <c r="L364" t="s">
        <v>174</v>
      </c>
      <c r="M364" t="s">
        <v>164</v>
      </c>
      <c r="N364" t="s">
        <v>165</v>
      </c>
      <c r="O364" t="s">
        <v>200</v>
      </c>
      <c r="P364" t="s">
        <v>125</v>
      </c>
      <c r="Q364" t="s">
        <v>90</v>
      </c>
      <c r="R364" t="s">
        <v>197</v>
      </c>
      <c r="S364">
        <v>0</v>
      </c>
      <c r="T364">
        <v>0</v>
      </c>
      <c r="U364">
        <v>0</v>
      </c>
      <c r="V364">
        <v>1</v>
      </c>
      <c r="W364">
        <v>1</v>
      </c>
      <c r="X364">
        <v>0</v>
      </c>
      <c r="Y364">
        <v>0</v>
      </c>
      <c r="Z364">
        <v>0</v>
      </c>
      <c r="AA364">
        <v>0</v>
      </c>
      <c r="AB364">
        <v>0</v>
      </c>
      <c r="AC364">
        <v>1</v>
      </c>
      <c r="AD364">
        <v>0</v>
      </c>
      <c r="AE364">
        <v>1</v>
      </c>
      <c r="AF364">
        <v>0</v>
      </c>
      <c r="AG364">
        <v>0</v>
      </c>
      <c r="AH364">
        <v>0</v>
      </c>
      <c r="AI364">
        <v>0</v>
      </c>
      <c r="AJ364">
        <v>0</v>
      </c>
      <c r="AK364">
        <v>0</v>
      </c>
      <c r="AL364">
        <v>0</v>
      </c>
      <c r="AM364">
        <v>0</v>
      </c>
      <c r="AN364">
        <v>0</v>
      </c>
      <c r="AO364">
        <v>0</v>
      </c>
      <c r="AP364">
        <v>0</v>
      </c>
      <c r="AQ364">
        <v>0</v>
      </c>
      <c r="AR364">
        <v>0</v>
      </c>
      <c r="AS364">
        <v>0</v>
      </c>
      <c r="AT364">
        <v>0</v>
      </c>
      <c r="AU364" t="s">
        <v>51</v>
      </c>
      <c r="AV364" t="s">
        <v>325</v>
      </c>
      <c r="AW364" t="s">
        <v>169</v>
      </c>
      <c r="AX364" t="s">
        <v>332</v>
      </c>
      <c r="AY364">
        <v>77007</v>
      </c>
      <c r="AZ364">
        <v>48201510700</v>
      </c>
      <c r="BA364" t="s">
        <v>170</v>
      </c>
      <c r="BB364" t="s">
        <v>171</v>
      </c>
      <c r="BC364">
        <v>56888</v>
      </c>
      <c r="BD364">
        <v>2994</v>
      </c>
      <c r="BE364" t="s">
        <v>327</v>
      </c>
      <c r="BF364" t="s">
        <v>327</v>
      </c>
      <c r="BG364" t="s">
        <v>327</v>
      </c>
    </row>
    <row r="365" spans="1:59" x14ac:dyDescent="0.25">
      <c r="A365">
        <v>147528</v>
      </c>
      <c r="B365">
        <v>16835104</v>
      </c>
      <c r="C365">
        <v>2018</v>
      </c>
      <c r="D365" s="80">
        <v>43409</v>
      </c>
      <c r="E365">
        <v>11</v>
      </c>
      <c r="F365" t="s">
        <v>183</v>
      </c>
      <c r="G365" t="s">
        <v>161</v>
      </c>
      <c r="H365" t="s">
        <v>379</v>
      </c>
      <c r="I365" t="s">
        <v>179</v>
      </c>
      <c r="J365">
        <v>29.7696948</v>
      </c>
      <c r="K365">
        <v>-95.398593079999998</v>
      </c>
      <c r="L365" t="s">
        <v>174</v>
      </c>
      <c r="M365" t="s">
        <v>164</v>
      </c>
      <c r="N365" t="s">
        <v>189</v>
      </c>
      <c r="O365" t="s">
        <v>166</v>
      </c>
      <c r="P365" t="s">
        <v>167</v>
      </c>
      <c r="Q365" t="s">
        <v>87</v>
      </c>
      <c r="R365" t="s">
        <v>190</v>
      </c>
      <c r="S365">
        <v>0</v>
      </c>
      <c r="T365">
        <v>0</v>
      </c>
      <c r="U365">
        <v>0</v>
      </c>
      <c r="V365">
        <v>0</v>
      </c>
      <c r="W365">
        <v>0</v>
      </c>
      <c r="X365">
        <v>2</v>
      </c>
      <c r="Y365">
        <v>0</v>
      </c>
      <c r="Z365">
        <v>0</v>
      </c>
      <c r="AA365">
        <v>0</v>
      </c>
      <c r="AB365">
        <v>0</v>
      </c>
      <c r="AC365">
        <v>0</v>
      </c>
      <c r="AD365">
        <v>2</v>
      </c>
      <c r="AE365">
        <v>0</v>
      </c>
      <c r="AF365">
        <v>0</v>
      </c>
      <c r="AG365">
        <v>0</v>
      </c>
      <c r="AH365">
        <v>0</v>
      </c>
      <c r="AI365">
        <v>0</v>
      </c>
      <c r="AJ365">
        <v>0</v>
      </c>
      <c r="AK365">
        <v>0</v>
      </c>
      <c r="AL365">
        <v>0</v>
      </c>
      <c r="AM365">
        <v>0</v>
      </c>
      <c r="AN365">
        <v>0</v>
      </c>
      <c r="AO365">
        <v>0</v>
      </c>
      <c r="AP365">
        <v>0</v>
      </c>
      <c r="AQ365">
        <v>0</v>
      </c>
      <c r="AR365">
        <v>0</v>
      </c>
      <c r="AS365">
        <v>0</v>
      </c>
      <c r="AT365">
        <v>0</v>
      </c>
      <c r="AU365" t="s">
        <v>51</v>
      </c>
      <c r="AV365" t="s">
        <v>325</v>
      </c>
      <c r="AW365" t="s">
        <v>169</v>
      </c>
      <c r="AX365" t="s">
        <v>326</v>
      </c>
      <c r="AY365">
        <v>77007</v>
      </c>
      <c r="AZ365">
        <v>48201510700</v>
      </c>
      <c r="BA365" t="s">
        <v>170</v>
      </c>
      <c r="BB365" t="s">
        <v>171</v>
      </c>
      <c r="BC365">
        <v>56888</v>
      </c>
      <c r="BD365">
        <v>2994</v>
      </c>
      <c r="BE365" t="s">
        <v>327</v>
      </c>
      <c r="BF365" t="s">
        <v>327</v>
      </c>
      <c r="BG365" t="s">
        <v>327</v>
      </c>
    </row>
    <row r="366" spans="1:59" x14ac:dyDescent="0.25">
      <c r="A366">
        <v>149983</v>
      </c>
      <c r="B366">
        <v>16847813</v>
      </c>
      <c r="C366">
        <v>2019</v>
      </c>
      <c r="D366" s="80">
        <v>43475</v>
      </c>
      <c r="E366">
        <v>13</v>
      </c>
      <c r="F366" t="s">
        <v>160</v>
      </c>
      <c r="G366" t="s">
        <v>161</v>
      </c>
      <c r="H366" t="s">
        <v>331</v>
      </c>
      <c r="I366" t="s">
        <v>380</v>
      </c>
      <c r="J366">
        <v>29.7696948</v>
      </c>
      <c r="K366">
        <v>-95.398593079999998</v>
      </c>
      <c r="L366" t="s">
        <v>174</v>
      </c>
      <c r="M366" t="s">
        <v>164</v>
      </c>
      <c r="N366" t="s">
        <v>199</v>
      </c>
      <c r="O366" t="s">
        <v>365</v>
      </c>
      <c r="P366" t="s">
        <v>167</v>
      </c>
      <c r="Q366" t="s">
        <v>87</v>
      </c>
      <c r="R366" t="s">
        <v>194</v>
      </c>
      <c r="S366">
        <v>0</v>
      </c>
      <c r="T366">
        <v>0</v>
      </c>
      <c r="U366">
        <v>0</v>
      </c>
      <c r="V366">
        <v>0</v>
      </c>
      <c r="W366">
        <v>0</v>
      </c>
      <c r="X366">
        <v>2</v>
      </c>
      <c r="Y366">
        <v>0</v>
      </c>
      <c r="Z366">
        <v>0</v>
      </c>
      <c r="AA366">
        <v>0</v>
      </c>
      <c r="AB366">
        <v>0</v>
      </c>
      <c r="AC366">
        <v>0</v>
      </c>
      <c r="AD366">
        <v>1</v>
      </c>
      <c r="AE366">
        <v>0</v>
      </c>
      <c r="AF366">
        <v>0</v>
      </c>
      <c r="AG366">
        <v>0</v>
      </c>
      <c r="AH366">
        <v>0</v>
      </c>
      <c r="AI366">
        <v>0</v>
      </c>
      <c r="AJ366">
        <v>0</v>
      </c>
      <c r="AK366">
        <v>0</v>
      </c>
      <c r="AL366">
        <v>0</v>
      </c>
      <c r="AM366">
        <v>0</v>
      </c>
      <c r="AN366">
        <v>0</v>
      </c>
      <c r="AO366">
        <v>0</v>
      </c>
      <c r="AP366">
        <v>0</v>
      </c>
      <c r="AQ366">
        <v>0</v>
      </c>
      <c r="AR366">
        <v>1</v>
      </c>
      <c r="AS366">
        <v>0</v>
      </c>
      <c r="AT366">
        <v>0</v>
      </c>
      <c r="AU366" t="s">
        <v>51</v>
      </c>
      <c r="AV366" t="s">
        <v>325</v>
      </c>
      <c r="AW366" t="s">
        <v>169</v>
      </c>
      <c r="AX366" t="s">
        <v>326</v>
      </c>
      <c r="AY366">
        <v>77007</v>
      </c>
      <c r="AZ366">
        <v>48201510700</v>
      </c>
      <c r="BA366" t="s">
        <v>170</v>
      </c>
      <c r="BB366" t="s">
        <v>171</v>
      </c>
      <c r="BC366">
        <v>56888</v>
      </c>
      <c r="BD366">
        <v>2994</v>
      </c>
      <c r="BE366" t="s">
        <v>327</v>
      </c>
      <c r="BF366" t="s">
        <v>327</v>
      </c>
      <c r="BG366" t="s">
        <v>327</v>
      </c>
    </row>
    <row r="367" spans="1:59" x14ac:dyDescent="0.25">
      <c r="A367">
        <v>162668</v>
      </c>
      <c r="B367">
        <v>16905449</v>
      </c>
      <c r="C367">
        <v>2019</v>
      </c>
      <c r="D367" s="80">
        <v>43508</v>
      </c>
      <c r="E367">
        <v>17</v>
      </c>
      <c r="F367" t="s">
        <v>195</v>
      </c>
      <c r="G367" t="s">
        <v>161</v>
      </c>
      <c r="H367" t="s">
        <v>331</v>
      </c>
      <c r="I367" t="s">
        <v>184</v>
      </c>
      <c r="J367">
        <v>29.7696948</v>
      </c>
      <c r="K367">
        <v>-95.398593079999998</v>
      </c>
      <c r="L367" t="s">
        <v>174</v>
      </c>
      <c r="M367" t="s">
        <v>164</v>
      </c>
      <c r="N367" t="s">
        <v>193</v>
      </c>
      <c r="O367" t="s">
        <v>166</v>
      </c>
      <c r="P367" t="s">
        <v>167</v>
      </c>
      <c r="Q367" t="s">
        <v>87</v>
      </c>
      <c r="R367" t="s">
        <v>194</v>
      </c>
      <c r="S367">
        <v>0</v>
      </c>
      <c r="T367">
        <v>0</v>
      </c>
      <c r="U367">
        <v>0</v>
      </c>
      <c r="V367">
        <v>0</v>
      </c>
      <c r="W367">
        <v>0</v>
      </c>
      <c r="X367">
        <v>4</v>
      </c>
      <c r="Y367">
        <v>0</v>
      </c>
      <c r="Z367">
        <v>0</v>
      </c>
      <c r="AA367">
        <v>0</v>
      </c>
      <c r="AB367">
        <v>0</v>
      </c>
      <c r="AC367">
        <v>0</v>
      </c>
      <c r="AD367">
        <v>4</v>
      </c>
      <c r="AE367">
        <v>0</v>
      </c>
      <c r="AF367">
        <v>0</v>
      </c>
      <c r="AG367">
        <v>0</v>
      </c>
      <c r="AH367">
        <v>0</v>
      </c>
      <c r="AI367">
        <v>0</v>
      </c>
      <c r="AJ367">
        <v>0</v>
      </c>
      <c r="AK367">
        <v>0</v>
      </c>
      <c r="AL367">
        <v>0</v>
      </c>
      <c r="AM367">
        <v>0</v>
      </c>
      <c r="AN367">
        <v>0</v>
      </c>
      <c r="AO367">
        <v>0</v>
      </c>
      <c r="AP367">
        <v>0</v>
      </c>
      <c r="AQ367">
        <v>0</v>
      </c>
      <c r="AR367">
        <v>0</v>
      </c>
      <c r="AS367">
        <v>0</v>
      </c>
      <c r="AT367">
        <v>0</v>
      </c>
      <c r="AU367" t="s">
        <v>51</v>
      </c>
      <c r="AV367" t="s">
        <v>325</v>
      </c>
      <c r="AW367" t="s">
        <v>169</v>
      </c>
      <c r="AX367" t="s">
        <v>326</v>
      </c>
      <c r="AY367">
        <v>77007</v>
      </c>
      <c r="AZ367">
        <v>48201510700</v>
      </c>
      <c r="BA367" t="s">
        <v>170</v>
      </c>
      <c r="BB367" t="s">
        <v>171</v>
      </c>
      <c r="BC367">
        <v>56888</v>
      </c>
      <c r="BD367">
        <v>2994</v>
      </c>
      <c r="BE367" t="s">
        <v>327</v>
      </c>
      <c r="BF367" t="s">
        <v>327</v>
      </c>
      <c r="BG367" t="s">
        <v>327</v>
      </c>
    </row>
    <row r="368" spans="1:59" x14ac:dyDescent="0.25">
      <c r="A368">
        <v>165017</v>
      </c>
      <c r="B368">
        <v>16915207</v>
      </c>
      <c r="C368">
        <v>2019</v>
      </c>
      <c r="D368" s="80">
        <v>43519</v>
      </c>
      <c r="E368">
        <v>7</v>
      </c>
      <c r="F368" t="s">
        <v>178</v>
      </c>
      <c r="G368" t="s">
        <v>161</v>
      </c>
      <c r="H368" t="s">
        <v>331</v>
      </c>
      <c r="I368" t="s">
        <v>184</v>
      </c>
      <c r="J368">
        <v>29.7696948</v>
      </c>
      <c r="K368">
        <v>-95.398593079999998</v>
      </c>
      <c r="L368" t="s">
        <v>174</v>
      </c>
      <c r="M368" t="s">
        <v>164</v>
      </c>
      <c r="N368" t="s">
        <v>165</v>
      </c>
      <c r="O368" t="s">
        <v>365</v>
      </c>
      <c r="P368" t="s">
        <v>167</v>
      </c>
      <c r="Q368" t="s">
        <v>87</v>
      </c>
      <c r="R368" t="s">
        <v>324</v>
      </c>
      <c r="S368">
        <v>0</v>
      </c>
      <c r="T368">
        <v>0</v>
      </c>
      <c r="U368">
        <v>0</v>
      </c>
      <c r="V368">
        <v>0</v>
      </c>
      <c r="W368">
        <v>0</v>
      </c>
      <c r="X368">
        <v>2</v>
      </c>
      <c r="Y368">
        <v>0</v>
      </c>
      <c r="Z368">
        <v>0</v>
      </c>
      <c r="AA368">
        <v>0</v>
      </c>
      <c r="AB368">
        <v>0</v>
      </c>
      <c r="AC368">
        <v>0</v>
      </c>
      <c r="AD368">
        <v>1</v>
      </c>
      <c r="AE368">
        <v>0</v>
      </c>
      <c r="AF368">
        <v>0</v>
      </c>
      <c r="AG368">
        <v>0</v>
      </c>
      <c r="AH368">
        <v>0</v>
      </c>
      <c r="AI368">
        <v>0</v>
      </c>
      <c r="AJ368">
        <v>0</v>
      </c>
      <c r="AK368">
        <v>0</v>
      </c>
      <c r="AL368">
        <v>0</v>
      </c>
      <c r="AM368">
        <v>0</v>
      </c>
      <c r="AN368">
        <v>0</v>
      </c>
      <c r="AO368">
        <v>0</v>
      </c>
      <c r="AP368">
        <v>0</v>
      </c>
      <c r="AQ368">
        <v>0</v>
      </c>
      <c r="AR368">
        <v>1</v>
      </c>
      <c r="AS368">
        <v>0</v>
      </c>
      <c r="AT368">
        <v>0</v>
      </c>
      <c r="AU368" t="s">
        <v>51</v>
      </c>
      <c r="AV368" t="s">
        <v>325</v>
      </c>
      <c r="AW368" t="s">
        <v>169</v>
      </c>
      <c r="AX368" t="s">
        <v>326</v>
      </c>
      <c r="AY368">
        <v>77007</v>
      </c>
      <c r="AZ368">
        <v>48201510700</v>
      </c>
      <c r="BA368" t="s">
        <v>170</v>
      </c>
      <c r="BB368" t="s">
        <v>171</v>
      </c>
      <c r="BC368">
        <v>56888</v>
      </c>
      <c r="BD368">
        <v>2994</v>
      </c>
      <c r="BE368" t="s">
        <v>327</v>
      </c>
      <c r="BF368" t="s">
        <v>327</v>
      </c>
      <c r="BG368" t="s">
        <v>327</v>
      </c>
    </row>
    <row r="369" spans="1:59" x14ac:dyDescent="0.25">
      <c r="A369">
        <v>201551</v>
      </c>
      <c r="B369">
        <v>17086668</v>
      </c>
      <c r="C369">
        <v>2019</v>
      </c>
      <c r="D369" s="80">
        <v>43609</v>
      </c>
      <c r="E369">
        <v>6</v>
      </c>
      <c r="F369" t="s">
        <v>172</v>
      </c>
      <c r="G369" t="s">
        <v>161</v>
      </c>
      <c r="H369" t="s">
        <v>331</v>
      </c>
      <c r="I369" t="s">
        <v>179</v>
      </c>
      <c r="J369">
        <v>29.7696948</v>
      </c>
      <c r="K369">
        <v>-95.398593079999998</v>
      </c>
      <c r="L369" t="s">
        <v>174</v>
      </c>
      <c r="M369" t="s">
        <v>164</v>
      </c>
      <c r="N369" t="s">
        <v>193</v>
      </c>
      <c r="O369" t="s">
        <v>166</v>
      </c>
      <c r="P369" t="s">
        <v>175</v>
      </c>
      <c r="Q369" t="s">
        <v>87</v>
      </c>
      <c r="R369" t="s">
        <v>176</v>
      </c>
      <c r="S369">
        <v>0</v>
      </c>
      <c r="T369">
        <v>0</v>
      </c>
      <c r="U369">
        <v>1</v>
      </c>
      <c r="V369">
        <v>0</v>
      </c>
      <c r="W369">
        <v>1</v>
      </c>
      <c r="X369">
        <v>1</v>
      </c>
      <c r="Y369">
        <v>0</v>
      </c>
      <c r="Z369">
        <v>0</v>
      </c>
      <c r="AA369">
        <v>0</v>
      </c>
      <c r="AB369">
        <v>1</v>
      </c>
      <c r="AC369">
        <v>0</v>
      </c>
      <c r="AD369">
        <v>1</v>
      </c>
      <c r="AE369">
        <v>1</v>
      </c>
      <c r="AF369">
        <v>0</v>
      </c>
      <c r="AG369">
        <v>0</v>
      </c>
      <c r="AH369">
        <v>0</v>
      </c>
      <c r="AI369">
        <v>0</v>
      </c>
      <c r="AJ369">
        <v>0</v>
      </c>
      <c r="AK369">
        <v>0</v>
      </c>
      <c r="AL369">
        <v>0</v>
      </c>
      <c r="AM369">
        <v>0</v>
      </c>
      <c r="AN369">
        <v>0</v>
      </c>
      <c r="AO369">
        <v>0</v>
      </c>
      <c r="AP369">
        <v>0</v>
      </c>
      <c r="AQ369">
        <v>0</v>
      </c>
      <c r="AR369">
        <v>0</v>
      </c>
      <c r="AS369">
        <v>0</v>
      </c>
      <c r="AT369">
        <v>0</v>
      </c>
      <c r="AU369" t="s">
        <v>51</v>
      </c>
      <c r="AV369" t="s">
        <v>325</v>
      </c>
      <c r="AW369" t="s">
        <v>169</v>
      </c>
      <c r="AX369" t="s">
        <v>326</v>
      </c>
      <c r="AY369">
        <v>77007</v>
      </c>
      <c r="AZ369">
        <v>48201510700</v>
      </c>
      <c r="BA369" t="s">
        <v>170</v>
      </c>
      <c r="BB369" t="s">
        <v>171</v>
      </c>
      <c r="BC369">
        <v>56888</v>
      </c>
      <c r="BD369">
        <v>2994</v>
      </c>
      <c r="BE369" t="s">
        <v>327</v>
      </c>
      <c r="BF369" t="s">
        <v>327</v>
      </c>
      <c r="BG369" t="s">
        <v>327</v>
      </c>
    </row>
    <row r="370" spans="1:59" x14ac:dyDescent="0.25">
      <c r="A370">
        <v>212931</v>
      </c>
      <c r="B370">
        <v>17141723</v>
      </c>
      <c r="C370">
        <v>2019</v>
      </c>
      <c r="D370" s="80">
        <v>43632</v>
      </c>
      <c r="E370">
        <v>15</v>
      </c>
      <c r="F370" t="s">
        <v>191</v>
      </c>
      <c r="G370" t="s">
        <v>161</v>
      </c>
      <c r="H370" t="s">
        <v>331</v>
      </c>
      <c r="I370" t="s">
        <v>179</v>
      </c>
      <c r="J370">
        <v>29.7696948</v>
      </c>
      <c r="K370">
        <v>-95.398593079999998</v>
      </c>
      <c r="L370" t="s">
        <v>163</v>
      </c>
      <c r="M370" t="s">
        <v>164</v>
      </c>
      <c r="N370" t="s">
        <v>189</v>
      </c>
      <c r="O370" t="s">
        <v>166</v>
      </c>
      <c r="P370" t="s">
        <v>167</v>
      </c>
      <c r="Q370" t="s">
        <v>87</v>
      </c>
      <c r="R370" t="s">
        <v>335</v>
      </c>
      <c r="S370">
        <v>0</v>
      </c>
      <c r="T370">
        <v>0</v>
      </c>
      <c r="U370">
        <v>0</v>
      </c>
      <c r="V370">
        <v>0</v>
      </c>
      <c r="W370">
        <v>0</v>
      </c>
      <c r="X370">
        <v>2</v>
      </c>
      <c r="Y370">
        <v>1</v>
      </c>
      <c r="Z370">
        <v>0</v>
      </c>
      <c r="AA370">
        <v>0</v>
      </c>
      <c r="AB370">
        <v>0</v>
      </c>
      <c r="AC370">
        <v>0</v>
      </c>
      <c r="AD370">
        <v>2</v>
      </c>
      <c r="AE370">
        <v>0</v>
      </c>
      <c r="AF370">
        <v>1</v>
      </c>
      <c r="AG370">
        <v>0</v>
      </c>
      <c r="AH370">
        <v>0</v>
      </c>
      <c r="AI370">
        <v>0</v>
      </c>
      <c r="AJ370">
        <v>0</v>
      </c>
      <c r="AK370">
        <v>0</v>
      </c>
      <c r="AL370">
        <v>0</v>
      </c>
      <c r="AM370">
        <v>0</v>
      </c>
      <c r="AN370">
        <v>0</v>
      </c>
      <c r="AO370">
        <v>0</v>
      </c>
      <c r="AP370">
        <v>0</v>
      </c>
      <c r="AQ370">
        <v>0</v>
      </c>
      <c r="AR370">
        <v>0</v>
      </c>
      <c r="AS370">
        <v>0</v>
      </c>
      <c r="AT370">
        <v>0</v>
      </c>
      <c r="AU370" t="s">
        <v>51</v>
      </c>
      <c r="AV370" t="s">
        <v>325</v>
      </c>
      <c r="AW370" t="s">
        <v>169</v>
      </c>
      <c r="AX370" t="s">
        <v>326</v>
      </c>
      <c r="AY370">
        <v>77007</v>
      </c>
      <c r="AZ370">
        <v>48201510700</v>
      </c>
      <c r="BA370" t="s">
        <v>170</v>
      </c>
      <c r="BB370" t="s">
        <v>171</v>
      </c>
      <c r="BC370">
        <v>56888</v>
      </c>
      <c r="BD370">
        <v>2994</v>
      </c>
      <c r="BE370" t="s">
        <v>327</v>
      </c>
      <c r="BF370" t="s">
        <v>327</v>
      </c>
      <c r="BG370" t="s">
        <v>327</v>
      </c>
    </row>
    <row r="371" spans="1:59" x14ac:dyDescent="0.25">
      <c r="A371">
        <v>226944</v>
      </c>
      <c r="B371">
        <v>17203690</v>
      </c>
      <c r="C371">
        <v>2019</v>
      </c>
      <c r="D371" s="80">
        <v>43669</v>
      </c>
      <c r="E371">
        <v>14</v>
      </c>
      <c r="F371" t="s">
        <v>195</v>
      </c>
      <c r="G371" t="s">
        <v>161</v>
      </c>
      <c r="H371" t="s">
        <v>379</v>
      </c>
      <c r="I371" t="s">
        <v>179</v>
      </c>
      <c r="J371">
        <v>29.7696948</v>
      </c>
      <c r="K371">
        <v>-95.398593079999998</v>
      </c>
      <c r="L371" t="s">
        <v>174</v>
      </c>
      <c r="M371" t="s">
        <v>164</v>
      </c>
      <c r="N371" t="s">
        <v>165</v>
      </c>
      <c r="O371" t="s">
        <v>166</v>
      </c>
      <c r="P371" t="s">
        <v>167</v>
      </c>
      <c r="Q371" t="s">
        <v>87</v>
      </c>
      <c r="R371" t="s">
        <v>197</v>
      </c>
      <c r="S371">
        <v>0</v>
      </c>
      <c r="T371">
        <v>0</v>
      </c>
      <c r="U371">
        <v>0</v>
      </c>
      <c r="V371">
        <v>0</v>
      </c>
      <c r="W371">
        <v>0</v>
      </c>
      <c r="X371">
        <v>2</v>
      </c>
      <c r="Y371">
        <v>0</v>
      </c>
      <c r="Z371">
        <v>0</v>
      </c>
      <c r="AA371">
        <v>0</v>
      </c>
      <c r="AB371">
        <v>0</v>
      </c>
      <c r="AC371">
        <v>0</v>
      </c>
      <c r="AD371">
        <v>2</v>
      </c>
      <c r="AE371">
        <v>0</v>
      </c>
      <c r="AF371">
        <v>0</v>
      </c>
      <c r="AG371">
        <v>0</v>
      </c>
      <c r="AH371">
        <v>0</v>
      </c>
      <c r="AI371">
        <v>0</v>
      </c>
      <c r="AJ371">
        <v>0</v>
      </c>
      <c r="AK371">
        <v>0</v>
      </c>
      <c r="AL371">
        <v>0</v>
      </c>
      <c r="AM371">
        <v>0</v>
      </c>
      <c r="AN371">
        <v>0</v>
      </c>
      <c r="AO371">
        <v>0</v>
      </c>
      <c r="AP371">
        <v>0</v>
      </c>
      <c r="AQ371">
        <v>0</v>
      </c>
      <c r="AR371">
        <v>0</v>
      </c>
      <c r="AS371">
        <v>0</v>
      </c>
      <c r="AT371">
        <v>0</v>
      </c>
      <c r="AU371" t="s">
        <v>51</v>
      </c>
      <c r="AV371" t="s">
        <v>325</v>
      </c>
      <c r="AW371" t="s">
        <v>169</v>
      </c>
      <c r="AX371" t="s">
        <v>326</v>
      </c>
      <c r="AY371">
        <v>77007</v>
      </c>
      <c r="AZ371">
        <v>48201510700</v>
      </c>
      <c r="BA371" t="s">
        <v>170</v>
      </c>
      <c r="BB371" t="s">
        <v>171</v>
      </c>
      <c r="BC371">
        <v>56888</v>
      </c>
      <c r="BD371">
        <v>2994</v>
      </c>
      <c r="BE371" t="s">
        <v>327</v>
      </c>
      <c r="BF371" t="s">
        <v>327</v>
      </c>
      <c r="BG371" t="s">
        <v>327</v>
      </c>
    </row>
    <row r="372" spans="1:59" x14ac:dyDescent="0.25">
      <c r="A372">
        <v>278111</v>
      </c>
      <c r="B372">
        <v>17430438</v>
      </c>
      <c r="C372">
        <v>2019</v>
      </c>
      <c r="D372" s="80">
        <v>43796</v>
      </c>
      <c r="E372">
        <v>13</v>
      </c>
      <c r="F372" t="s">
        <v>198</v>
      </c>
      <c r="G372" t="s">
        <v>161</v>
      </c>
      <c r="H372" t="s">
        <v>379</v>
      </c>
      <c r="I372" t="s">
        <v>173</v>
      </c>
      <c r="J372">
        <v>29.7696948</v>
      </c>
      <c r="K372">
        <v>-95.398593079999998</v>
      </c>
      <c r="L372" t="s">
        <v>174</v>
      </c>
      <c r="M372" t="s">
        <v>164</v>
      </c>
      <c r="N372" t="s">
        <v>165</v>
      </c>
      <c r="O372" t="s">
        <v>166</v>
      </c>
      <c r="P372" t="s">
        <v>167</v>
      </c>
      <c r="Q372" t="s">
        <v>87</v>
      </c>
      <c r="R372" t="s">
        <v>176</v>
      </c>
      <c r="S372">
        <v>0</v>
      </c>
      <c r="T372">
        <v>0</v>
      </c>
      <c r="U372">
        <v>0</v>
      </c>
      <c r="V372">
        <v>0</v>
      </c>
      <c r="W372">
        <v>0</v>
      </c>
      <c r="X372">
        <v>3</v>
      </c>
      <c r="Y372">
        <v>0</v>
      </c>
      <c r="Z372">
        <v>0</v>
      </c>
      <c r="AA372">
        <v>0</v>
      </c>
      <c r="AB372">
        <v>0</v>
      </c>
      <c r="AC372">
        <v>0</v>
      </c>
      <c r="AD372">
        <v>3</v>
      </c>
      <c r="AE372">
        <v>0</v>
      </c>
      <c r="AF372">
        <v>0</v>
      </c>
      <c r="AG372">
        <v>0</v>
      </c>
      <c r="AH372">
        <v>0</v>
      </c>
      <c r="AI372">
        <v>0</v>
      </c>
      <c r="AJ372">
        <v>0</v>
      </c>
      <c r="AK372">
        <v>0</v>
      </c>
      <c r="AL372">
        <v>0</v>
      </c>
      <c r="AM372">
        <v>0</v>
      </c>
      <c r="AN372">
        <v>0</v>
      </c>
      <c r="AO372">
        <v>0</v>
      </c>
      <c r="AP372">
        <v>0</v>
      </c>
      <c r="AQ372">
        <v>0</v>
      </c>
      <c r="AR372">
        <v>0</v>
      </c>
      <c r="AS372">
        <v>0</v>
      </c>
      <c r="AT372">
        <v>0</v>
      </c>
      <c r="AU372" t="s">
        <v>51</v>
      </c>
      <c r="AV372" t="s">
        <v>325</v>
      </c>
      <c r="AW372" t="s">
        <v>169</v>
      </c>
      <c r="AX372" t="s">
        <v>326</v>
      </c>
      <c r="AY372">
        <v>77007</v>
      </c>
      <c r="AZ372">
        <v>48201510700</v>
      </c>
      <c r="BA372" t="s">
        <v>170</v>
      </c>
      <c r="BB372" t="s">
        <v>171</v>
      </c>
      <c r="BC372">
        <v>56888</v>
      </c>
      <c r="BD372">
        <v>2994</v>
      </c>
      <c r="BE372" t="s">
        <v>327</v>
      </c>
      <c r="BF372" t="s">
        <v>327</v>
      </c>
      <c r="BG372" t="s">
        <v>327</v>
      </c>
    </row>
    <row r="373" spans="1:59" x14ac:dyDescent="0.25">
      <c r="A373">
        <v>311151</v>
      </c>
      <c r="B373">
        <v>17561483</v>
      </c>
      <c r="C373">
        <v>2020</v>
      </c>
      <c r="D373" s="80">
        <v>43865</v>
      </c>
      <c r="E373">
        <v>19</v>
      </c>
      <c r="F373" t="s">
        <v>195</v>
      </c>
      <c r="G373" t="s">
        <v>161</v>
      </c>
      <c r="H373" t="s">
        <v>331</v>
      </c>
      <c r="I373" t="s">
        <v>184</v>
      </c>
      <c r="J373">
        <v>29.769600000000001</v>
      </c>
      <c r="K373">
        <v>-95.398610000000005</v>
      </c>
      <c r="L373" t="s">
        <v>174</v>
      </c>
      <c r="M373" t="s">
        <v>164</v>
      </c>
      <c r="N373" t="s">
        <v>199</v>
      </c>
      <c r="O373" t="s">
        <v>200</v>
      </c>
      <c r="P373" t="s">
        <v>167</v>
      </c>
      <c r="Q373" t="s">
        <v>86</v>
      </c>
      <c r="R373" t="s">
        <v>196</v>
      </c>
      <c r="S373">
        <v>0</v>
      </c>
      <c r="T373">
        <v>0</v>
      </c>
      <c r="U373">
        <v>0</v>
      </c>
      <c r="V373">
        <v>0</v>
      </c>
      <c r="W373">
        <v>0</v>
      </c>
      <c r="X373">
        <v>1</v>
      </c>
      <c r="Y373">
        <v>0</v>
      </c>
      <c r="Z373">
        <v>0</v>
      </c>
      <c r="AA373">
        <v>0</v>
      </c>
      <c r="AB373">
        <v>0</v>
      </c>
      <c r="AC373">
        <v>0</v>
      </c>
      <c r="AD373">
        <v>1</v>
      </c>
      <c r="AE373">
        <v>0</v>
      </c>
      <c r="AF373">
        <v>0</v>
      </c>
      <c r="AG373">
        <v>0</v>
      </c>
      <c r="AH373">
        <v>0</v>
      </c>
      <c r="AI373">
        <v>0</v>
      </c>
      <c r="AJ373">
        <v>0</v>
      </c>
      <c r="AK373">
        <v>0</v>
      </c>
      <c r="AL373">
        <v>0</v>
      </c>
      <c r="AM373">
        <v>0</v>
      </c>
      <c r="AN373">
        <v>0</v>
      </c>
      <c r="AO373">
        <v>0</v>
      </c>
      <c r="AP373">
        <v>0</v>
      </c>
      <c r="AQ373">
        <v>0</v>
      </c>
      <c r="AR373">
        <v>0</v>
      </c>
      <c r="AS373">
        <v>0</v>
      </c>
      <c r="AT373">
        <v>0</v>
      </c>
      <c r="AU373" t="s">
        <v>51</v>
      </c>
      <c r="AV373" t="s">
        <v>325</v>
      </c>
      <c r="AW373" t="s">
        <v>169</v>
      </c>
      <c r="AX373" t="s">
        <v>326</v>
      </c>
      <c r="AY373">
        <v>77007</v>
      </c>
      <c r="AZ373">
        <v>48201510700</v>
      </c>
      <c r="BA373" t="s">
        <v>170</v>
      </c>
      <c r="BB373" t="s">
        <v>171</v>
      </c>
      <c r="BC373">
        <v>56888</v>
      </c>
      <c r="BD373">
        <v>2994</v>
      </c>
      <c r="BE373" t="s">
        <v>327</v>
      </c>
      <c r="BF373" t="s">
        <v>327</v>
      </c>
      <c r="BG373" t="s">
        <v>327</v>
      </c>
    </row>
    <row r="374" spans="1:59" x14ac:dyDescent="0.25">
      <c r="A374">
        <v>311831</v>
      </c>
      <c r="B374">
        <v>17564679</v>
      </c>
      <c r="C374">
        <v>2020</v>
      </c>
      <c r="D374" s="80">
        <v>43872</v>
      </c>
      <c r="E374">
        <v>19</v>
      </c>
      <c r="F374" t="s">
        <v>195</v>
      </c>
      <c r="G374" t="s">
        <v>161</v>
      </c>
      <c r="H374" t="s">
        <v>331</v>
      </c>
      <c r="I374" t="s">
        <v>179</v>
      </c>
      <c r="J374">
        <v>29.7696948</v>
      </c>
      <c r="K374">
        <v>-95.398593079999998</v>
      </c>
      <c r="L374" t="s">
        <v>202</v>
      </c>
      <c r="M374" t="s">
        <v>192</v>
      </c>
      <c r="N374" t="s">
        <v>189</v>
      </c>
      <c r="O374" t="s">
        <v>166</v>
      </c>
      <c r="P374" t="s">
        <v>167</v>
      </c>
      <c r="Q374" t="s">
        <v>87</v>
      </c>
      <c r="R374" t="s">
        <v>187</v>
      </c>
      <c r="S374">
        <v>0</v>
      </c>
      <c r="T374">
        <v>0</v>
      </c>
      <c r="U374">
        <v>0</v>
      </c>
      <c r="V374">
        <v>0</v>
      </c>
      <c r="W374">
        <v>0</v>
      </c>
      <c r="X374">
        <v>2</v>
      </c>
      <c r="Y374">
        <v>0</v>
      </c>
      <c r="Z374">
        <v>0</v>
      </c>
      <c r="AA374">
        <v>0</v>
      </c>
      <c r="AB374">
        <v>0</v>
      </c>
      <c r="AC374">
        <v>0</v>
      </c>
      <c r="AD374">
        <v>2</v>
      </c>
      <c r="AE374">
        <v>0</v>
      </c>
      <c r="AF374">
        <v>0</v>
      </c>
      <c r="AG374">
        <v>0</v>
      </c>
      <c r="AH374">
        <v>0</v>
      </c>
      <c r="AI374">
        <v>0</v>
      </c>
      <c r="AJ374">
        <v>0</v>
      </c>
      <c r="AK374">
        <v>0</v>
      </c>
      <c r="AL374">
        <v>0</v>
      </c>
      <c r="AM374">
        <v>0</v>
      </c>
      <c r="AN374">
        <v>0</v>
      </c>
      <c r="AO374">
        <v>0</v>
      </c>
      <c r="AP374">
        <v>0</v>
      </c>
      <c r="AQ374">
        <v>0</v>
      </c>
      <c r="AR374">
        <v>0</v>
      </c>
      <c r="AS374">
        <v>0</v>
      </c>
      <c r="AT374">
        <v>0</v>
      </c>
      <c r="AU374" t="s">
        <v>51</v>
      </c>
      <c r="AV374" t="s">
        <v>325</v>
      </c>
      <c r="AW374" t="s">
        <v>169</v>
      </c>
      <c r="AX374" t="s">
        <v>326</v>
      </c>
      <c r="AY374">
        <v>77007</v>
      </c>
      <c r="AZ374">
        <v>48201510700</v>
      </c>
      <c r="BA374" t="s">
        <v>170</v>
      </c>
      <c r="BB374" t="s">
        <v>171</v>
      </c>
      <c r="BC374">
        <v>56888</v>
      </c>
      <c r="BD374">
        <v>2994</v>
      </c>
      <c r="BE374" t="s">
        <v>327</v>
      </c>
      <c r="BF374" t="s">
        <v>327</v>
      </c>
      <c r="BG374" t="s">
        <v>327</v>
      </c>
    </row>
    <row r="375" spans="1:59" x14ac:dyDescent="0.25">
      <c r="A375">
        <v>320068</v>
      </c>
      <c r="B375">
        <v>17599252</v>
      </c>
      <c r="C375">
        <v>2020</v>
      </c>
      <c r="D375" s="80">
        <v>43892</v>
      </c>
      <c r="E375">
        <v>22</v>
      </c>
      <c r="F375" t="s">
        <v>183</v>
      </c>
      <c r="G375" t="s">
        <v>161</v>
      </c>
      <c r="H375" t="s">
        <v>379</v>
      </c>
      <c r="I375" t="s">
        <v>179</v>
      </c>
      <c r="J375">
        <v>29.7696948</v>
      </c>
      <c r="K375">
        <v>-95.398593079999998</v>
      </c>
      <c r="L375" t="s">
        <v>174</v>
      </c>
      <c r="M375" t="s">
        <v>192</v>
      </c>
      <c r="N375" t="s">
        <v>189</v>
      </c>
      <c r="O375" t="s">
        <v>166</v>
      </c>
      <c r="P375" t="s">
        <v>167</v>
      </c>
      <c r="Q375" t="s">
        <v>87</v>
      </c>
      <c r="R375" t="s">
        <v>335</v>
      </c>
      <c r="S375">
        <v>0</v>
      </c>
      <c r="T375">
        <v>0</v>
      </c>
      <c r="U375">
        <v>0</v>
      </c>
      <c r="V375">
        <v>0</v>
      </c>
      <c r="W375">
        <v>0</v>
      </c>
      <c r="X375">
        <v>6</v>
      </c>
      <c r="Y375">
        <v>0</v>
      </c>
      <c r="Z375">
        <v>0</v>
      </c>
      <c r="AA375">
        <v>0</v>
      </c>
      <c r="AB375">
        <v>0</v>
      </c>
      <c r="AC375">
        <v>0</v>
      </c>
      <c r="AD375">
        <v>6</v>
      </c>
      <c r="AE375">
        <v>0</v>
      </c>
      <c r="AF375">
        <v>0</v>
      </c>
      <c r="AG375">
        <v>0</v>
      </c>
      <c r="AH375">
        <v>0</v>
      </c>
      <c r="AI375">
        <v>0</v>
      </c>
      <c r="AJ375">
        <v>0</v>
      </c>
      <c r="AK375">
        <v>0</v>
      </c>
      <c r="AL375">
        <v>0</v>
      </c>
      <c r="AM375">
        <v>0</v>
      </c>
      <c r="AN375">
        <v>0</v>
      </c>
      <c r="AO375">
        <v>0</v>
      </c>
      <c r="AP375">
        <v>0</v>
      </c>
      <c r="AQ375">
        <v>0</v>
      </c>
      <c r="AR375">
        <v>0</v>
      </c>
      <c r="AS375">
        <v>0</v>
      </c>
      <c r="AT375">
        <v>0</v>
      </c>
      <c r="AU375" t="s">
        <v>51</v>
      </c>
      <c r="AV375" t="s">
        <v>325</v>
      </c>
      <c r="AW375" t="s">
        <v>169</v>
      </c>
      <c r="AX375" t="s">
        <v>326</v>
      </c>
      <c r="AY375">
        <v>77007</v>
      </c>
      <c r="AZ375">
        <v>48201510700</v>
      </c>
      <c r="BA375" t="s">
        <v>170</v>
      </c>
      <c r="BB375" t="s">
        <v>171</v>
      </c>
      <c r="BC375">
        <v>56888</v>
      </c>
      <c r="BD375">
        <v>2994</v>
      </c>
      <c r="BE375" t="s">
        <v>327</v>
      </c>
      <c r="BF375" t="s">
        <v>327</v>
      </c>
      <c r="BG375" t="s">
        <v>327</v>
      </c>
    </row>
    <row r="376" spans="1:59" x14ac:dyDescent="0.25">
      <c r="A376">
        <v>336635</v>
      </c>
      <c r="B376">
        <v>17670517</v>
      </c>
      <c r="C376">
        <v>2020</v>
      </c>
      <c r="D376" s="80">
        <v>43947</v>
      </c>
      <c r="E376">
        <v>14</v>
      </c>
      <c r="F376" t="s">
        <v>191</v>
      </c>
      <c r="G376" t="s">
        <v>161</v>
      </c>
      <c r="H376" t="s">
        <v>379</v>
      </c>
      <c r="I376" t="s">
        <v>179</v>
      </c>
      <c r="J376">
        <v>29.7696948</v>
      </c>
      <c r="K376">
        <v>-95.398593079999998</v>
      </c>
      <c r="L376" t="s">
        <v>174</v>
      </c>
      <c r="M376" t="s">
        <v>164</v>
      </c>
      <c r="N376" t="s">
        <v>189</v>
      </c>
      <c r="O376" t="s">
        <v>166</v>
      </c>
      <c r="P376" t="s">
        <v>167</v>
      </c>
      <c r="Q376" t="s">
        <v>87</v>
      </c>
      <c r="R376" t="s">
        <v>335</v>
      </c>
      <c r="S376">
        <v>0</v>
      </c>
      <c r="T376">
        <v>0</v>
      </c>
      <c r="U376">
        <v>0</v>
      </c>
      <c r="V376">
        <v>0</v>
      </c>
      <c r="W376">
        <v>0</v>
      </c>
      <c r="X376">
        <v>3</v>
      </c>
      <c r="Y376">
        <v>0</v>
      </c>
      <c r="Z376">
        <v>0</v>
      </c>
      <c r="AA376">
        <v>0</v>
      </c>
      <c r="AB376">
        <v>0</v>
      </c>
      <c r="AC376">
        <v>0</v>
      </c>
      <c r="AD376">
        <v>3</v>
      </c>
      <c r="AE376">
        <v>0</v>
      </c>
      <c r="AF376">
        <v>0</v>
      </c>
      <c r="AG376">
        <v>0</v>
      </c>
      <c r="AH376">
        <v>0</v>
      </c>
      <c r="AI376">
        <v>0</v>
      </c>
      <c r="AJ376">
        <v>0</v>
      </c>
      <c r="AK376">
        <v>0</v>
      </c>
      <c r="AL376">
        <v>0</v>
      </c>
      <c r="AM376">
        <v>0</v>
      </c>
      <c r="AN376">
        <v>0</v>
      </c>
      <c r="AO376">
        <v>0</v>
      </c>
      <c r="AP376">
        <v>0</v>
      </c>
      <c r="AQ376">
        <v>0</v>
      </c>
      <c r="AR376">
        <v>0</v>
      </c>
      <c r="AS376">
        <v>0</v>
      </c>
      <c r="AT376">
        <v>0</v>
      </c>
      <c r="AU376" t="s">
        <v>51</v>
      </c>
      <c r="AV376" t="s">
        <v>325</v>
      </c>
      <c r="AW376" t="s">
        <v>169</v>
      </c>
      <c r="AX376" t="s">
        <v>326</v>
      </c>
      <c r="AY376">
        <v>77007</v>
      </c>
      <c r="AZ376">
        <v>48201510700</v>
      </c>
      <c r="BA376" t="s">
        <v>170</v>
      </c>
      <c r="BB376" t="s">
        <v>171</v>
      </c>
      <c r="BC376">
        <v>56888</v>
      </c>
      <c r="BD376">
        <v>2994</v>
      </c>
      <c r="BE376" t="s">
        <v>327</v>
      </c>
      <c r="BF376" t="s">
        <v>327</v>
      </c>
      <c r="BG376" t="s">
        <v>327</v>
      </c>
    </row>
    <row r="377" spans="1:59" x14ac:dyDescent="0.25">
      <c r="A377">
        <v>340505</v>
      </c>
      <c r="B377">
        <v>17686242</v>
      </c>
      <c r="C377">
        <v>2020</v>
      </c>
      <c r="D377" s="80">
        <v>43959</v>
      </c>
      <c r="E377">
        <v>19</v>
      </c>
      <c r="F377" t="s">
        <v>172</v>
      </c>
      <c r="G377" t="s">
        <v>161</v>
      </c>
      <c r="H377" t="s">
        <v>331</v>
      </c>
      <c r="I377" t="s">
        <v>162</v>
      </c>
      <c r="J377">
        <v>29.7696948</v>
      </c>
      <c r="K377">
        <v>-95.398593079999998</v>
      </c>
      <c r="L377" t="s">
        <v>174</v>
      </c>
      <c r="M377" t="s">
        <v>164</v>
      </c>
      <c r="N377" t="s">
        <v>189</v>
      </c>
      <c r="O377" t="s">
        <v>166</v>
      </c>
      <c r="P377" t="s">
        <v>167</v>
      </c>
      <c r="Q377" t="s">
        <v>87</v>
      </c>
      <c r="R377" t="s">
        <v>338</v>
      </c>
      <c r="S377">
        <v>0</v>
      </c>
      <c r="T377">
        <v>0</v>
      </c>
      <c r="U377">
        <v>0</v>
      </c>
      <c r="V377">
        <v>0</v>
      </c>
      <c r="W377">
        <v>0</v>
      </c>
      <c r="X377">
        <v>3</v>
      </c>
      <c r="Y377">
        <v>0</v>
      </c>
      <c r="Z377">
        <v>0</v>
      </c>
      <c r="AA377">
        <v>0</v>
      </c>
      <c r="AB377">
        <v>0</v>
      </c>
      <c r="AC377">
        <v>0</v>
      </c>
      <c r="AD377">
        <v>3</v>
      </c>
      <c r="AE377">
        <v>0</v>
      </c>
      <c r="AF377">
        <v>0</v>
      </c>
      <c r="AG377">
        <v>0</v>
      </c>
      <c r="AH377">
        <v>0</v>
      </c>
      <c r="AI377">
        <v>0</v>
      </c>
      <c r="AJ377">
        <v>0</v>
      </c>
      <c r="AK377">
        <v>0</v>
      </c>
      <c r="AL377">
        <v>0</v>
      </c>
      <c r="AM377">
        <v>0</v>
      </c>
      <c r="AN377">
        <v>0</v>
      </c>
      <c r="AO377">
        <v>0</v>
      </c>
      <c r="AP377">
        <v>0</v>
      </c>
      <c r="AQ377">
        <v>0</v>
      </c>
      <c r="AR377">
        <v>0</v>
      </c>
      <c r="AS377">
        <v>0</v>
      </c>
      <c r="AT377">
        <v>0</v>
      </c>
      <c r="AU377" t="s">
        <v>51</v>
      </c>
      <c r="AV377" t="s">
        <v>325</v>
      </c>
      <c r="AW377" t="s">
        <v>169</v>
      </c>
      <c r="AX377" t="s">
        <v>326</v>
      </c>
      <c r="AY377">
        <v>77007</v>
      </c>
      <c r="AZ377">
        <v>48201510700</v>
      </c>
      <c r="BA377" t="s">
        <v>170</v>
      </c>
      <c r="BB377" t="s">
        <v>171</v>
      </c>
      <c r="BC377">
        <v>56888</v>
      </c>
      <c r="BD377">
        <v>2994</v>
      </c>
      <c r="BE377" t="s">
        <v>327</v>
      </c>
      <c r="BF377" t="s">
        <v>327</v>
      </c>
      <c r="BG377" t="s">
        <v>327</v>
      </c>
    </row>
    <row r="378" spans="1:59" x14ac:dyDescent="0.25">
      <c r="A378">
        <v>351455</v>
      </c>
      <c r="B378">
        <v>17730244</v>
      </c>
      <c r="C378">
        <v>2020</v>
      </c>
      <c r="D378" s="80">
        <v>43997</v>
      </c>
      <c r="E378">
        <v>9</v>
      </c>
      <c r="F378" t="s">
        <v>183</v>
      </c>
      <c r="G378" t="s">
        <v>161</v>
      </c>
      <c r="H378" t="s">
        <v>379</v>
      </c>
      <c r="I378" t="s">
        <v>184</v>
      </c>
      <c r="J378">
        <v>29.7696948</v>
      </c>
      <c r="K378">
        <v>-95.398593079999998</v>
      </c>
      <c r="L378" t="s">
        <v>174</v>
      </c>
      <c r="M378" t="s">
        <v>164</v>
      </c>
      <c r="N378" t="s">
        <v>165</v>
      </c>
      <c r="O378" t="s">
        <v>166</v>
      </c>
      <c r="P378" t="s">
        <v>167</v>
      </c>
      <c r="Q378" t="s">
        <v>87</v>
      </c>
      <c r="R378" t="s">
        <v>176</v>
      </c>
      <c r="S378">
        <v>0</v>
      </c>
      <c r="T378">
        <v>0</v>
      </c>
      <c r="U378">
        <v>0</v>
      </c>
      <c r="V378">
        <v>0</v>
      </c>
      <c r="W378">
        <v>0</v>
      </c>
      <c r="X378">
        <v>2</v>
      </c>
      <c r="Y378">
        <v>0</v>
      </c>
      <c r="Z378">
        <v>0</v>
      </c>
      <c r="AA378">
        <v>0</v>
      </c>
      <c r="AB378">
        <v>0</v>
      </c>
      <c r="AC378">
        <v>0</v>
      </c>
      <c r="AD378">
        <v>2</v>
      </c>
      <c r="AE378">
        <v>0</v>
      </c>
      <c r="AF378">
        <v>0</v>
      </c>
      <c r="AG378">
        <v>0</v>
      </c>
      <c r="AH378">
        <v>0</v>
      </c>
      <c r="AI378">
        <v>0</v>
      </c>
      <c r="AJ378">
        <v>0</v>
      </c>
      <c r="AK378">
        <v>0</v>
      </c>
      <c r="AL378">
        <v>0</v>
      </c>
      <c r="AM378">
        <v>0</v>
      </c>
      <c r="AN378">
        <v>0</v>
      </c>
      <c r="AO378">
        <v>0</v>
      </c>
      <c r="AP378">
        <v>0</v>
      </c>
      <c r="AQ378">
        <v>0</v>
      </c>
      <c r="AR378">
        <v>0</v>
      </c>
      <c r="AS378">
        <v>0</v>
      </c>
      <c r="AT378">
        <v>0</v>
      </c>
      <c r="AU378" t="s">
        <v>51</v>
      </c>
      <c r="AV378" t="s">
        <v>325</v>
      </c>
      <c r="AW378" t="s">
        <v>169</v>
      </c>
      <c r="AX378" t="s">
        <v>326</v>
      </c>
      <c r="AY378">
        <v>77007</v>
      </c>
      <c r="AZ378">
        <v>48201510700</v>
      </c>
      <c r="BA378" t="s">
        <v>170</v>
      </c>
      <c r="BB378" t="s">
        <v>171</v>
      </c>
      <c r="BC378">
        <v>56888</v>
      </c>
      <c r="BD378">
        <v>2994</v>
      </c>
      <c r="BE378" t="s">
        <v>327</v>
      </c>
      <c r="BF378" t="s">
        <v>327</v>
      </c>
      <c r="BG378" t="s">
        <v>327</v>
      </c>
    </row>
    <row r="379" spans="1:59" x14ac:dyDescent="0.25">
      <c r="A379">
        <v>352114</v>
      </c>
      <c r="B379">
        <v>17733107</v>
      </c>
      <c r="C379">
        <v>2020</v>
      </c>
      <c r="D379" s="80">
        <v>43985</v>
      </c>
      <c r="E379">
        <v>8</v>
      </c>
      <c r="F379" t="s">
        <v>198</v>
      </c>
      <c r="G379" t="s">
        <v>161</v>
      </c>
      <c r="H379" t="s">
        <v>331</v>
      </c>
      <c r="I379" t="s">
        <v>188</v>
      </c>
      <c r="J379">
        <v>29.7696948</v>
      </c>
      <c r="K379">
        <v>-95.398593079999998</v>
      </c>
      <c r="L379" t="s">
        <v>163</v>
      </c>
      <c r="M379" t="s">
        <v>164</v>
      </c>
      <c r="N379" t="s">
        <v>165</v>
      </c>
      <c r="O379" t="s">
        <v>200</v>
      </c>
      <c r="P379" t="s">
        <v>167</v>
      </c>
      <c r="Q379" t="s">
        <v>90</v>
      </c>
      <c r="R379" t="s">
        <v>340</v>
      </c>
      <c r="S379">
        <v>0</v>
      </c>
      <c r="T379">
        <v>0</v>
      </c>
      <c r="U379">
        <v>0</v>
      </c>
      <c r="V379">
        <v>0</v>
      </c>
      <c r="W379">
        <v>0</v>
      </c>
      <c r="X379">
        <v>1</v>
      </c>
      <c r="Y379">
        <v>0</v>
      </c>
      <c r="Z379">
        <v>0</v>
      </c>
      <c r="AA379">
        <v>0</v>
      </c>
      <c r="AB379">
        <v>0</v>
      </c>
      <c r="AC379">
        <v>0</v>
      </c>
      <c r="AD379">
        <v>1</v>
      </c>
      <c r="AE379">
        <v>0</v>
      </c>
      <c r="AF379">
        <v>0</v>
      </c>
      <c r="AG379">
        <v>0</v>
      </c>
      <c r="AH379">
        <v>0</v>
      </c>
      <c r="AI379">
        <v>0</v>
      </c>
      <c r="AJ379">
        <v>0</v>
      </c>
      <c r="AK379">
        <v>0</v>
      </c>
      <c r="AL379">
        <v>0</v>
      </c>
      <c r="AM379">
        <v>0</v>
      </c>
      <c r="AN379">
        <v>0</v>
      </c>
      <c r="AO379">
        <v>0</v>
      </c>
      <c r="AP379">
        <v>0</v>
      </c>
      <c r="AQ379">
        <v>0</v>
      </c>
      <c r="AR379">
        <v>0</v>
      </c>
      <c r="AS379">
        <v>0</v>
      </c>
      <c r="AT379">
        <v>0</v>
      </c>
      <c r="AU379" t="s">
        <v>51</v>
      </c>
      <c r="AV379" t="s">
        <v>325</v>
      </c>
      <c r="AW379" t="s">
        <v>169</v>
      </c>
      <c r="AX379" t="s">
        <v>326</v>
      </c>
      <c r="AY379">
        <v>77007</v>
      </c>
      <c r="AZ379">
        <v>48201510700</v>
      </c>
      <c r="BA379" t="s">
        <v>170</v>
      </c>
      <c r="BB379" t="s">
        <v>171</v>
      </c>
      <c r="BC379">
        <v>56888</v>
      </c>
      <c r="BD379">
        <v>2994</v>
      </c>
      <c r="BE379" t="s">
        <v>327</v>
      </c>
      <c r="BF379" t="s">
        <v>327</v>
      </c>
      <c r="BG379" t="s">
        <v>327</v>
      </c>
    </row>
    <row r="380" spans="1:59" x14ac:dyDescent="0.25">
      <c r="A380">
        <v>437534</v>
      </c>
      <c r="B380">
        <v>18083560</v>
      </c>
      <c r="C380">
        <v>2021</v>
      </c>
      <c r="D380" s="80">
        <v>44203</v>
      </c>
      <c r="E380">
        <v>9</v>
      </c>
      <c r="F380" t="s">
        <v>160</v>
      </c>
      <c r="G380" t="s">
        <v>161</v>
      </c>
      <c r="H380" t="s">
        <v>331</v>
      </c>
      <c r="I380" t="s">
        <v>184</v>
      </c>
      <c r="J380">
        <v>29.7696948</v>
      </c>
      <c r="K380">
        <v>-95.398593079999998</v>
      </c>
      <c r="L380" t="s">
        <v>174</v>
      </c>
      <c r="M380" t="s">
        <v>164</v>
      </c>
      <c r="N380" t="s">
        <v>165</v>
      </c>
      <c r="O380" t="s">
        <v>166</v>
      </c>
      <c r="P380" t="s">
        <v>167</v>
      </c>
      <c r="Q380" t="s">
        <v>87</v>
      </c>
      <c r="R380" t="s">
        <v>176</v>
      </c>
      <c r="S380">
        <v>0</v>
      </c>
      <c r="T380">
        <v>0</v>
      </c>
      <c r="U380">
        <v>0</v>
      </c>
      <c r="V380">
        <v>0</v>
      </c>
      <c r="W380">
        <v>0</v>
      </c>
      <c r="X380">
        <v>2</v>
      </c>
      <c r="Y380">
        <v>0</v>
      </c>
      <c r="Z380">
        <v>0</v>
      </c>
      <c r="AA380">
        <v>0</v>
      </c>
      <c r="AB380">
        <v>0</v>
      </c>
      <c r="AC380">
        <v>0</v>
      </c>
      <c r="AD380">
        <v>2</v>
      </c>
      <c r="AE380">
        <v>0</v>
      </c>
      <c r="AF380">
        <v>0</v>
      </c>
      <c r="AG380">
        <v>0</v>
      </c>
      <c r="AH380">
        <v>0</v>
      </c>
      <c r="AI380">
        <v>0</v>
      </c>
      <c r="AJ380">
        <v>0</v>
      </c>
      <c r="AK380">
        <v>0</v>
      </c>
      <c r="AL380">
        <v>0</v>
      </c>
      <c r="AM380">
        <v>0</v>
      </c>
      <c r="AN380">
        <v>0</v>
      </c>
      <c r="AO380">
        <v>0</v>
      </c>
      <c r="AP380">
        <v>0</v>
      </c>
      <c r="AQ380">
        <v>0</v>
      </c>
      <c r="AR380">
        <v>0</v>
      </c>
      <c r="AS380">
        <v>0</v>
      </c>
      <c r="AT380">
        <v>0</v>
      </c>
      <c r="AU380" t="s">
        <v>51</v>
      </c>
      <c r="AV380" t="s">
        <v>325</v>
      </c>
      <c r="AW380" t="s">
        <v>169</v>
      </c>
      <c r="AX380" t="s">
        <v>326</v>
      </c>
      <c r="AY380">
        <v>77007</v>
      </c>
      <c r="AZ380">
        <v>48201510702</v>
      </c>
      <c r="BA380" t="s">
        <v>170</v>
      </c>
      <c r="BB380" t="s">
        <v>171</v>
      </c>
      <c r="BC380">
        <v>56888</v>
      </c>
      <c r="BD380">
        <v>2994</v>
      </c>
      <c r="BE380" t="s">
        <v>327</v>
      </c>
      <c r="BF380" t="s">
        <v>327</v>
      </c>
      <c r="BG380" t="s">
        <v>327</v>
      </c>
    </row>
    <row r="381" spans="1:59" x14ac:dyDescent="0.25">
      <c r="A381">
        <v>444075</v>
      </c>
      <c r="B381">
        <v>18111605</v>
      </c>
      <c r="C381">
        <v>2021</v>
      </c>
      <c r="D381" s="80">
        <v>44234</v>
      </c>
      <c r="E381">
        <v>16</v>
      </c>
      <c r="F381" t="s">
        <v>191</v>
      </c>
      <c r="G381" t="s">
        <v>161</v>
      </c>
      <c r="H381" t="s">
        <v>331</v>
      </c>
      <c r="I381" t="s">
        <v>162</v>
      </c>
      <c r="J381">
        <v>29.7696948</v>
      </c>
      <c r="K381">
        <v>-95.398593079999998</v>
      </c>
      <c r="L381" t="s">
        <v>174</v>
      </c>
      <c r="M381" t="s">
        <v>164</v>
      </c>
      <c r="N381" t="s">
        <v>165</v>
      </c>
      <c r="O381" t="s">
        <v>166</v>
      </c>
      <c r="P381" t="s">
        <v>167</v>
      </c>
      <c r="Q381" t="s">
        <v>87</v>
      </c>
      <c r="R381" t="s">
        <v>176</v>
      </c>
      <c r="S381">
        <v>0</v>
      </c>
      <c r="T381">
        <v>0</v>
      </c>
      <c r="U381">
        <v>0</v>
      </c>
      <c r="V381">
        <v>0</v>
      </c>
      <c r="W381">
        <v>0</v>
      </c>
      <c r="X381">
        <v>2</v>
      </c>
      <c r="Y381">
        <v>0</v>
      </c>
      <c r="Z381">
        <v>0</v>
      </c>
      <c r="AA381">
        <v>0</v>
      </c>
      <c r="AB381">
        <v>0</v>
      </c>
      <c r="AC381">
        <v>0</v>
      </c>
      <c r="AD381">
        <v>2</v>
      </c>
      <c r="AE381">
        <v>0</v>
      </c>
      <c r="AF381">
        <v>0</v>
      </c>
      <c r="AG381">
        <v>0</v>
      </c>
      <c r="AH381">
        <v>0</v>
      </c>
      <c r="AI381">
        <v>0</v>
      </c>
      <c r="AJ381">
        <v>0</v>
      </c>
      <c r="AK381">
        <v>0</v>
      </c>
      <c r="AL381">
        <v>0</v>
      </c>
      <c r="AM381">
        <v>0</v>
      </c>
      <c r="AN381">
        <v>0</v>
      </c>
      <c r="AO381">
        <v>0</v>
      </c>
      <c r="AP381">
        <v>0</v>
      </c>
      <c r="AQ381">
        <v>0</v>
      </c>
      <c r="AR381">
        <v>0</v>
      </c>
      <c r="AS381">
        <v>0</v>
      </c>
      <c r="AT381">
        <v>0</v>
      </c>
      <c r="AU381" t="s">
        <v>51</v>
      </c>
      <c r="AV381" t="s">
        <v>325</v>
      </c>
      <c r="AW381" t="s">
        <v>169</v>
      </c>
      <c r="AX381" t="s">
        <v>326</v>
      </c>
      <c r="AY381">
        <v>77007</v>
      </c>
      <c r="AZ381">
        <v>48201510702</v>
      </c>
      <c r="BA381" t="s">
        <v>170</v>
      </c>
      <c r="BB381" t="s">
        <v>171</v>
      </c>
      <c r="BC381">
        <v>56888</v>
      </c>
      <c r="BD381">
        <v>2994</v>
      </c>
      <c r="BE381" t="s">
        <v>327</v>
      </c>
      <c r="BF381" t="s">
        <v>327</v>
      </c>
      <c r="BG381" t="s">
        <v>327</v>
      </c>
    </row>
    <row r="382" spans="1:59" x14ac:dyDescent="0.25">
      <c r="A382">
        <v>469164</v>
      </c>
      <c r="B382">
        <v>18214256</v>
      </c>
      <c r="C382">
        <v>2021</v>
      </c>
      <c r="D382" s="80">
        <v>44280</v>
      </c>
      <c r="E382">
        <v>19</v>
      </c>
      <c r="F382" t="s">
        <v>160</v>
      </c>
      <c r="G382" t="s">
        <v>161</v>
      </c>
      <c r="H382" t="s">
        <v>331</v>
      </c>
      <c r="I382" t="s">
        <v>184</v>
      </c>
      <c r="J382">
        <v>29.7696948</v>
      </c>
      <c r="K382">
        <v>-95.398593079999998</v>
      </c>
      <c r="L382" t="s">
        <v>174</v>
      </c>
      <c r="M382" t="s">
        <v>164</v>
      </c>
      <c r="N382" t="s">
        <v>193</v>
      </c>
      <c r="O382" t="s">
        <v>166</v>
      </c>
      <c r="P382" t="s">
        <v>167</v>
      </c>
      <c r="Q382" t="s">
        <v>87</v>
      </c>
      <c r="R382" t="s">
        <v>176</v>
      </c>
      <c r="S382">
        <v>0</v>
      </c>
      <c r="T382">
        <v>0</v>
      </c>
      <c r="U382">
        <v>0</v>
      </c>
      <c r="V382">
        <v>0</v>
      </c>
      <c r="W382">
        <v>0</v>
      </c>
      <c r="X382">
        <v>6</v>
      </c>
      <c r="Y382">
        <v>0</v>
      </c>
      <c r="Z382">
        <v>0</v>
      </c>
      <c r="AA382">
        <v>0</v>
      </c>
      <c r="AB382">
        <v>0</v>
      </c>
      <c r="AC382">
        <v>0</v>
      </c>
      <c r="AD382">
        <v>6</v>
      </c>
      <c r="AE382">
        <v>0</v>
      </c>
      <c r="AF382">
        <v>0</v>
      </c>
      <c r="AG382">
        <v>0</v>
      </c>
      <c r="AH382">
        <v>0</v>
      </c>
      <c r="AI382">
        <v>0</v>
      </c>
      <c r="AJ382">
        <v>0</v>
      </c>
      <c r="AK382">
        <v>0</v>
      </c>
      <c r="AL382">
        <v>0</v>
      </c>
      <c r="AM382">
        <v>0</v>
      </c>
      <c r="AN382">
        <v>0</v>
      </c>
      <c r="AO382">
        <v>0</v>
      </c>
      <c r="AP382">
        <v>0</v>
      </c>
      <c r="AQ382">
        <v>0</v>
      </c>
      <c r="AR382">
        <v>0</v>
      </c>
      <c r="AS382">
        <v>0</v>
      </c>
      <c r="AT382">
        <v>0</v>
      </c>
      <c r="AU382" t="s">
        <v>51</v>
      </c>
      <c r="AV382" t="s">
        <v>325</v>
      </c>
      <c r="AW382" t="s">
        <v>169</v>
      </c>
      <c r="AX382" t="s">
        <v>326</v>
      </c>
      <c r="AY382">
        <v>77007</v>
      </c>
      <c r="AZ382">
        <v>48201510702</v>
      </c>
      <c r="BA382" t="s">
        <v>170</v>
      </c>
      <c r="BB382" t="s">
        <v>171</v>
      </c>
      <c r="BC382">
        <v>56888</v>
      </c>
      <c r="BD382">
        <v>2994</v>
      </c>
      <c r="BE382" t="s">
        <v>327</v>
      </c>
      <c r="BF382" t="s">
        <v>327</v>
      </c>
      <c r="BG382" t="s">
        <v>327</v>
      </c>
    </row>
    <row r="383" spans="1:59" x14ac:dyDescent="0.25">
      <c r="A383">
        <v>498901</v>
      </c>
      <c r="B383">
        <v>18332031</v>
      </c>
      <c r="C383">
        <v>2021</v>
      </c>
      <c r="D383" s="80">
        <v>44372</v>
      </c>
      <c r="E383">
        <v>2</v>
      </c>
      <c r="F383" t="s">
        <v>172</v>
      </c>
      <c r="G383" t="s">
        <v>161</v>
      </c>
      <c r="H383" t="s">
        <v>331</v>
      </c>
      <c r="I383" t="s">
        <v>184</v>
      </c>
      <c r="J383">
        <v>29.7696948</v>
      </c>
      <c r="K383">
        <v>-95.398593079999998</v>
      </c>
      <c r="L383" t="s">
        <v>174</v>
      </c>
      <c r="M383" t="s">
        <v>192</v>
      </c>
      <c r="N383" t="s">
        <v>165</v>
      </c>
      <c r="O383" t="s">
        <v>166</v>
      </c>
      <c r="P383" t="s">
        <v>175</v>
      </c>
      <c r="Q383" t="s">
        <v>90</v>
      </c>
      <c r="R383" t="s">
        <v>361</v>
      </c>
      <c r="S383">
        <v>0</v>
      </c>
      <c r="T383">
        <v>0</v>
      </c>
      <c r="U383">
        <v>1</v>
      </c>
      <c r="V383">
        <v>0</v>
      </c>
      <c r="W383">
        <v>1</v>
      </c>
      <c r="X383">
        <v>1</v>
      </c>
      <c r="Y383">
        <v>0</v>
      </c>
      <c r="Z383">
        <v>0</v>
      </c>
      <c r="AA383">
        <v>0</v>
      </c>
      <c r="AB383">
        <v>1</v>
      </c>
      <c r="AC383">
        <v>0</v>
      </c>
      <c r="AD383">
        <v>1</v>
      </c>
      <c r="AE383">
        <v>1</v>
      </c>
      <c r="AF383">
        <v>0</v>
      </c>
      <c r="AG383">
        <v>0</v>
      </c>
      <c r="AH383">
        <v>0</v>
      </c>
      <c r="AI383">
        <v>0</v>
      </c>
      <c r="AJ383">
        <v>0</v>
      </c>
      <c r="AK383">
        <v>0</v>
      </c>
      <c r="AL383">
        <v>0</v>
      </c>
      <c r="AM383">
        <v>0</v>
      </c>
      <c r="AN383">
        <v>0</v>
      </c>
      <c r="AO383">
        <v>0</v>
      </c>
      <c r="AP383">
        <v>0</v>
      </c>
      <c r="AQ383">
        <v>0</v>
      </c>
      <c r="AR383">
        <v>0</v>
      </c>
      <c r="AS383">
        <v>0</v>
      </c>
      <c r="AT383">
        <v>0</v>
      </c>
      <c r="AU383" t="s">
        <v>51</v>
      </c>
      <c r="AV383" t="s">
        <v>325</v>
      </c>
      <c r="AW383" t="s">
        <v>169</v>
      </c>
      <c r="AX383" t="s">
        <v>326</v>
      </c>
      <c r="AY383">
        <v>77007</v>
      </c>
      <c r="AZ383">
        <v>48201510702</v>
      </c>
      <c r="BA383" t="s">
        <v>170</v>
      </c>
      <c r="BB383" t="s">
        <v>171</v>
      </c>
      <c r="BC383">
        <v>56888</v>
      </c>
      <c r="BD383">
        <v>2994</v>
      </c>
      <c r="BE383" t="s">
        <v>327</v>
      </c>
      <c r="BF383" t="s">
        <v>327</v>
      </c>
      <c r="BG383" t="s">
        <v>327</v>
      </c>
    </row>
    <row r="384" spans="1:59" x14ac:dyDescent="0.25">
      <c r="A384">
        <v>502056</v>
      </c>
      <c r="B384">
        <v>18344545</v>
      </c>
      <c r="C384">
        <v>2021</v>
      </c>
      <c r="D384" s="80">
        <v>44378</v>
      </c>
      <c r="E384">
        <v>13</v>
      </c>
      <c r="F384" t="s">
        <v>160</v>
      </c>
      <c r="G384" t="s">
        <v>161</v>
      </c>
      <c r="H384" t="s">
        <v>379</v>
      </c>
      <c r="I384" t="s">
        <v>179</v>
      </c>
      <c r="J384">
        <v>29.7699687</v>
      </c>
      <c r="K384">
        <v>-95.398580339999995</v>
      </c>
      <c r="L384" t="s">
        <v>174</v>
      </c>
      <c r="M384" t="s">
        <v>164</v>
      </c>
      <c r="N384" t="s">
        <v>189</v>
      </c>
      <c r="O384" t="s">
        <v>166</v>
      </c>
      <c r="P384" t="s">
        <v>167</v>
      </c>
      <c r="Q384" t="s">
        <v>86</v>
      </c>
      <c r="R384" t="s">
        <v>340</v>
      </c>
      <c r="S384">
        <v>0</v>
      </c>
      <c r="T384">
        <v>0</v>
      </c>
      <c r="U384">
        <v>0</v>
      </c>
      <c r="V384">
        <v>0</v>
      </c>
      <c r="W384">
        <v>0</v>
      </c>
      <c r="X384">
        <v>2</v>
      </c>
      <c r="Y384">
        <v>0</v>
      </c>
      <c r="Z384">
        <v>0</v>
      </c>
      <c r="AA384">
        <v>0</v>
      </c>
      <c r="AB384">
        <v>0</v>
      </c>
      <c r="AC384">
        <v>0</v>
      </c>
      <c r="AD384">
        <v>2</v>
      </c>
      <c r="AE384">
        <v>0</v>
      </c>
      <c r="AF384">
        <v>0</v>
      </c>
      <c r="AG384">
        <v>0</v>
      </c>
      <c r="AH384">
        <v>0</v>
      </c>
      <c r="AI384">
        <v>0</v>
      </c>
      <c r="AJ384">
        <v>0</v>
      </c>
      <c r="AK384">
        <v>0</v>
      </c>
      <c r="AL384">
        <v>0</v>
      </c>
      <c r="AM384">
        <v>0</v>
      </c>
      <c r="AN384">
        <v>0</v>
      </c>
      <c r="AO384">
        <v>0</v>
      </c>
      <c r="AP384">
        <v>0</v>
      </c>
      <c r="AQ384">
        <v>0</v>
      </c>
      <c r="AR384">
        <v>0</v>
      </c>
      <c r="AS384">
        <v>0</v>
      </c>
      <c r="AT384">
        <v>0</v>
      </c>
      <c r="AU384" t="s">
        <v>51</v>
      </c>
      <c r="AV384" t="s">
        <v>325</v>
      </c>
      <c r="AW384" t="s">
        <v>169</v>
      </c>
      <c r="AX384" t="s">
        <v>326</v>
      </c>
      <c r="AY384">
        <v>77007</v>
      </c>
      <c r="AZ384">
        <v>48201510601</v>
      </c>
      <c r="BA384" t="s">
        <v>170</v>
      </c>
      <c r="BB384" t="s">
        <v>171</v>
      </c>
      <c r="BC384">
        <v>56888</v>
      </c>
      <c r="BD384">
        <v>2994</v>
      </c>
      <c r="BE384" t="s">
        <v>327</v>
      </c>
      <c r="BF384" t="s">
        <v>327</v>
      </c>
      <c r="BG384" t="s">
        <v>327</v>
      </c>
    </row>
    <row r="385" spans="1:59" x14ac:dyDescent="0.25">
      <c r="A385">
        <v>544706</v>
      </c>
      <c r="B385">
        <v>18514987</v>
      </c>
      <c r="C385">
        <v>2021</v>
      </c>
      <c r="D385" s="80">
        <v>44449</v>
      </c>
      <c r="E385">
        <v>12</v>
      </c>
      <c r="F385" t="s">
        <v>172</v>
      </c>
      <c r="G385" t="s">
        <v>161</v>
      </c>
      <c r="H385" t="s">
        <v>379</v>
      </c>
      <c r="I385" t="s">
        <v>179</v>
      </c>
      <c r="J385">
        <v>29.7696948</v>
      </c>
      <c r="K385">
        <v>-95.398593079999998</v>
      </c>
      <c r="L385" t="s">
        <v>174</v>
      </c>
      <c r="M385" t="s">
        <v>164</v>
      </c>
      <c r="N385" t="s">
        <v>165</v>
      </c>
      <c r="O385" t="s">
        <v>166</v>
      </c>
      <c r="P385" t="s">
        <v>167</v>
      </c>
      <c r="Q385" t="s">
        <v>87</v>
      </c>
      <c r="R385" t="s">
        <v>335</v>
      </c>
      <c r="S385">
        <v>0</v>
      </c>
      <c r="T385">
        <v>0</v>
      </c>
      <c r="U385">
        <v>0</v>
      </c>
      <c r="V385">
        <v>0</v>
      </c>
      <c r="W385">
        <v>0</v>
      </c>
      <c r="X385">
        <v>4</v>
      </c>
      <c r="Y385">
        <v>0</v>
      </c>
      <c r="Z385">
        <v>0</v>
      </c>
      <c r="AA385">
        <v>0</v>
      </c>
      <c r="AB385">
        <v>0</v>
      </c>
      <c r="AC385">
        <v>0</v>
      </c>
      <c r="AD385">
        <v>4</v>
      </c>
      <c r="AE385">
        <v>0</v>
      </c>
      <c r="AF385">
        <v>0</v>
      </c>
      <c r="AG385">
        <v>0</v>
      </c>
      <c r="AH385">
        <v>0</v>
      </c>
      <c r="AI385">
        <v>0</v>
      </c>
      <c r="AJ385">
        <v>0</v>
      </c>
      <c r="AK385">
        <v>0</v>
      </c>
      <c r="AL385">
        <v>0</v>
      </c>
      <c r="AM385">
        <v>0</v>
      </c>
      <c r="AN385">
        <v>0</v>
      </c>
      <c r="AO385">
        <v>0</v>
      </c>
      <c r="AP385">
        <v>0</v>
      </c>
      <c r="AQ385">
        <v>0</v>
      </c>
      <c r="AR385">
        <v>0</v>
      </c>
      <c r="AS385">
        <v>0</v>
      </c>
      <c r="AT385">
        <v>0</v>
      </c>
      <c r="AU385" t="s">
        <v>51</v>
      </c>
      <c r="AV385" t="s">
        <v>325</v>
      </c>
      <c r="AW385" t="s">
        <v>169</v>
      </c>
      <c r="AX385" t="s">
        <v>326</v>
      </c>
      <c r="AY385">
        <v>77007</v>
      </c>
      <c r="AZ385">
        <v>48201510702</v>
      </c>
      <c r="BA385" t="s">
        <v>170</v>
      </c>
      <c r="BB385" t="s">
        <v>171</v>
      </c>
      <c r="BC385">
        <v>56888</v>
      </c>
      <c r="BD385">
        <v>2994</v>
      </c>
      <c r="BE385" t="s">
        <v>327</v>
      </c>
      <c r="BF385" t="s">
        <v>327</v>
      </c>
      <c r="BG385" t="s">
        <v>327</v>
      </c>
    </row>
    <row r="386" spans="1:59" x14ac:dyDescent="0.25">
      <c r="A386">
        <v>615713</v>
      </c>
      <c r="B386">
        <v>18794962</v>
      </c>
      <c r="C386">
        <v>2022</v>
      </c>
      <c r="D386" s="80">
        <v>44631</v>
      </c>
      <c r="E386">
        <v>11</v>
      </c>
      <c r="F386" t="s">
        <v>172</v>
      </c>
      <c r="G386" t="s">
        <v>161</v>
      </c>
      <c r="H386" t="s">
        <v>379</v>
      </c>
      <c r="I386" t="s">
        <v>179</v>
      </c>
      <c r="J386">
        <v>29.7699687</v>
      </c>
      <c r="K386">
        <v>-95.398580339999995</v>
      </c>
      <c r="L386" t="s">
        <v>163</v>
      </c>
      <c r="M386" t="s">
        <v>164</v>
      </c>
      <c r="N386" t="s">
        <v>165</v>
      </c>
      <c r="O386" t="s">
        <v>166</v>
      </c>
      <c r="P386" t="s">
        <v>125</v>
      </c>
      <c r="Q386" t="s">
        <v>89</v>
      </c>
      <c r="R386" t="s">
        <v>335</v>
      </c>
      <c r="S386">
        <v>0</v>
      </c>
      <c r="T386">
        <v>0</v>
      </c>
      <c r="U386">
        <v>0</v>
      </c>
      <c r="V386">
        <v>2</v>
      </c>
      <c r="W386">
        <v>2</v>
      </c>
      <c r="X386">
        <v>0</v>
      </c>
      <c r="Y386">
        <v>0</v>
      </c>
      <c r="Z386">
        <v>0</v>
      </c>
      <c r="AA386">
        <v>0</v>
      </c>
      <c r="AB386">
        <v>0</v>
      </c>
      <c r="AC386">
        <v>2</v>
      </c>
      <c r="AD386">
        <v>0</v>
      </c>
      <c r="AE386">
        <v>2</v>
      </c>
      <c r="AF386">
        <v>0</v>
      </c>
      <c r="AG386">
        <v>0</v>
      </c>
      <c r="AH386">
        <v>0</v>
      </c>
      <c r="AI386">
        <v>0</v>
      </c>
      <c r="AJ386">
        <v>0</v>
      </c>
      <c r="AK386">
        <v>0</v>
      </c>
      <c r="AL386">
        <v>0</v>
      </c>
      <c r="AM386">
        <v>0</v>
      </c>
      <c r="AN386">
        <v>0</v>
      </c>
      <c r="AO386">
        <v>0</v>
      </c>
      <c r="AP386">
        <v>0</v>
      </c>
      <c r="AQ386">
        <v>0</v>
      </c>
      <c r="AR386">
        <v>0</v>
      </c>
      <c r="AS386">
        <v>0</v>
      </c>
      <c r="AT386">
        <v>0</v>
      </c>
      <c r="AU386" t="s">
        <v>51</v>
      </c>
      <c r="AV386" t="s">
        <v>325</v>
      </c>
      <c r="AW386" t="s">
        <v>169</v>
      </c>
      <c r="AX386" t="s">
        <v>326</v>
      </c>
      <c r="AY386">
        <v>77007</v>
      </c>
      <c r="AZ386">
        <v>48201510601</v>
      </c>
      <c r="BA386" t="s">
        <v>170</v>
      </c>
      <c r="BB386" t="s">
        <v>171</v>
      </c>
      <c r="BC386">
        <v>56888</v>
      </c>
      <c r="BD386">
        <v>2994</v>
      </c>
      <c r="BE386" t="s">
        <v>327</v>
      </c>
      <c r="BF386" t="s">
        <v>327</v>
      </c>
      <c r="BG386" t="s">
        <v>327</v>
      </c>
    </row>
    <row r="387" spans="1:59" x14ac:dyDescent="0.25">
      <c r="A387">
        <v>621429</v>
      </c>
      <c r="B387">
        <v>18816866</v>
      </c>
      <c r="C387">
        <v>2022</v>
      </c>
      <c r="D387" s="80">
        <v>44646</v>
      </c>
      <c r="E387">
        <v>14</v>
      </c>
      <c r="F387" t="s">
        <v>178</v>
      </c>
      <c r="G387" t="s">
        <v>161</v>
      </c>
      <c r="H387" t="s">
        <v>331</v>
      </c>
      <c r="I387" t="s">
        <v>179</v>
      </c>
      <c r="J387">
        <v>29.7696948</v>
      </c>
      <c r="K387">
        <v>-95.398593079999998</v>
      </c>
      <c r="L387" t="s">
        <v>174</v>
      </c>
      <c r="M387" t="s">
        <v>164</v>
      </c>
      <c r="N387" t="s">
        <v>189</v>
      </c>
      <c r="O387" t="s">
        <v>166</v>
      </c>
      <c r="P387" t="s">
        <v>167</v>
      </c>
      <c r="Q387" t="s">
        <v>87</v>
      </c>
      <c r="R387" t="s">
        <v>176</v>
      </c>
      <c r="S387">
        <v>0</v>
      </c>
      <c r="T387">
        <v>0</v>
      </c>
      <c r="U387">
        <v>0</v>
      </c>
      <c r="V387">
        <v>0</v>
      </c>
      <c r="W387">
        <v>0</v>
      </c>
      <c r="X387">
        <v>1</v>
      </c>
      <c r="Y387">
        <v>1</v>
      </c>
      <c r="Z387">
        <v>0</v>
      </c>
      <c r="AA387">
        <v>0</v>
      </c>
      <c r="AB387">
        <v>0</v>
      </c>
      <c r="AC387">
        <v>0</v>
      </c>
      <c r="AD387">
        <v>1</v>
      </c>
      <c r="AE387">
        <v>0</v>
      </c>
      <c r="AF387">
        <v>1</v>
      </c>
      <c r="AG387">
        <v>0</v>
      </c>
      <c r="AH387">
        <v>0</v>
      </c>
      <c r="AI387">
        <v>0</v>
      </c>
      <c r="AJ387">
        <v>0</v>
      </c>
      <c r="AK387">
        <v>0</v>
      </c>
      <c r="AL387">
        <v>0</v>
      </c>
      <c r="AM387">
        <v>0</v>
      </c>
      <c r="AN387">
        <v>0</v>
      </c>
      <c r="AO387">
        <v>0</v>
      </c>
      <c r="AP387">
        <v>0</v>
      </c>
      <c r="AQ387">
        <v>0</v>
      </c>
      <c r="AR387">
        <v>0</v>
      </c>
      <c r="AS387">
        <v>0</v>
      </c>
      <c r="AT387">
        <v>0</v>
      </c>
      <c r="AU387" t="s">
        <v>51</v>
      </c>
      <c r="AV387" t="s">
        <v>325</v>
      </c>
      <c r="AW387" t="s">
        <v>169</v>
      </c>
      <c r="AX387" t="s">
        <v>326</v>
      </c>
      <c r="AY387">
        <v>77007</v>
      </c>
      <c r="AZ387">
        <v>48201510702</v>
      </c>
      <c r="BA387" t="s">
        <v>170</v>
      </c>
      <c r="BB387" t="s">
        <v>171</v>
      </c>
      <c r="BC387">
        <v>56888</v>
      </c>
      <c r="BD387">
        <v>2994</v>
      </c>
      <c r="BE387" t="s">
        <v>327</v>
      </c>
      <c r="BF387" t="s">
        <v>327</v>
      </c>
      <c r="BG387" t="s">
        <v>327</v>
      </c>
    </row>
    <row r="388" spans="1:59" x14ac:dyDescent="0.25">
      <c r="A388">
        <v>665088</v>
      </c>
      <c r="B388">
        <v>18990995</v>
      </c>
      <c r="C388">
        <v>2022</v>
      </c>
      <c r="D388" s="80">
        <v>44744</v>
      </c>
      <c r="E388">
        <v>21</v>
      </c>
      <c r="F388" t="s">
        <v>178</v>
      </c>
      <c r="G388" t="s">
        <v>161</v>
      </c>
      <c r="H388" t="s">
        <v>379</v>
      </c>
      <c r="I388" t="s">
        <v>184</v>
      </c>
      <c r="J388">
        <v>29.7696948</v>
      </c>
      <c r="K388">
        <v>-95.398593079999998</v>
      </c>
      <c r="L388" t="s">
        <v>174</v>
      </c>
      <c r="M388" t="s">
        <v>192</v>
      </c>
      <c r="N388" t="s">
        <v>193</v>
      </c>
      <c r="O388" t="s">
        <v>166</v>
      </c>
      <c r="P388" t="s">
        <v>167</v>
      </c>
      <c r="Q388" t="s">
        <v>87</v>
      </c>
      <c r="R388" t="s">
        <v>194</v>
      </c>
      <c r="S388">
        <v>0</v>
      </c>
      <c r="T388">
        <v>0</v>
      </c>
      <c r="U388">
        <v>0</v>
      </c>
      <c r="V388">
        <v>0</v>
      </c>
      <c r="W388">
        <v>0</v>
      </c>
      <c r="X388">
        <v>1</v>
      </c>
      <c r="Y388">
        <v>1</v>
      </c>
      <c r="Z388">
        <v>0</v>
      </c>
      <c r="AA388">
        <v>0</v>
      </c>
      <c r="AB388">
        <v>0</v>
      </c>
      <c r="AC388">
        <v>0</v>
      </c>
      <c r="AD388">
        <v>1</v>
      </c>
      <c r="AE388">
        <v>0</v>
      </c>
      <c r="AF388">
        <v>1</v>
      </c>
      <c r="AG388">
        <v>0</v>
      </c>
      <c r="AH388">
        <v>0</v>
      </c>
      <c r="AI388">
        <v>0</v>
      </c>
      <c r="AJ388">
        <v>0</v>
      </c>
      <c r="AK388">
        <v>0</v>
      </c>
      <c r="AL388">
        <v>0</v>
      </c>
      <c r="AM388">
        <v>0</v>
      </c>
      <c r="AN388">
        <v>0</v>
      </c>
      <c r="AO388">
        <v>0</v>
      </c>
      <c r="AP388">
        <v>0</v>
      </c>
      <c r="AQ388">
        <v>0</v>
      </c>
      <c r="AR388">
        <v>0</v>
      </c>
      <c r="AS388">
        <v>0</v>
      </c>
      <c r="AT388">
        <v>0</v>
      </c>
      <c r="AU388" t="s">
        <v>51</v>
      </c>
      <c r="AV388" t="s">
        <v>325</v>
      </c>
      <c r="AW388" t="s">
        <v>169</v>
      </c>
      <c r="AX388" t="s">
        <v>326</v>
      </c>
      <c r="AY388">
        <v>77007</v>
      </c>
      <c r="AZ388">
        <v>48201510702</v>
      </c>
      <c r="BA388" t="s">
        <v>170</v>
      </c>
      <c r="BB388" t="s">
        <v>171</v>
      </c>
      <c r="BC388">
        <v>56888</v>
      </c>
      <c r="BD388">
        <v>2994</v>
      </c>
      <c r="BE388" t="s">
        <v>327</v>
      </c>
      <c r="BF388" t="s">
        <v>327</v>
      </c>
      <c r="BG388" t="s">
        <v>327</v>
      </c>
    </row>
    <row r="389" spans="1:59" x14ac:dyDescent="0.25">
      <c r="A389">
        <v>701308</v>
      </c>
      <c r="B389">
        <v>19136312</v>
      </c>
      <c r="C389">
        <v>2022</v>
      </c>
      <c r="D389" s="80">
        <v>44830</v>
      </c>
      <c r="E389">
        <v>9</v>
      </c>
      <c r="F389" t="s">
        <v>183</v>
      </c>
      <c r="G389" t="s">
        <v>161</v>
      </c>
      <c r="H389" t="s">
        <v>379</v>
      </c>
      <c r="I389" t="s">
        <v>184</v>
      </c>
      <c r="J389">
        <v>29.7696948</v>
      </c>
      <c r="K389">
        <v>-95.398593079999998</v>
      </c>
      <c r="L389" t="s">
        <v>174</v>
      </c>
      <c r="M389" t="s">
        <v>164</v>
      </c>
      <c r="N389" t="s">
        <v>165</v>
      </c>
      <c r="O389" t="s">
        <v>166</v>
      </c>
      <c r="P389" t="s">
        <v>167</v>
      </c>
      <c r="Q389" t="s">
        <v>87</v>
      </c>
      <c r="R389" t="s">
        <v>176</v>
      </c>
      <c r="S389">
        <v>0</v>
      </c>
      <c r="T389">
        <v>0</v>
      </c>
      <c r="U389">
        <v>0</v>
      </c>
      <c r="V389">
        <v>0</v>
      </c>
      <c r="W389">
        <v>0</v>
      </c>
      <c r="X389">
        <v>2</v>
      </c>
      <c r="Y389">
        <v>0</v>
      </c>
      <c r="Z389">
        <v>0</v>
      </c>
      <c r="AA389">
        <v>0</v>
      </c>
      <c r="AB389">
        <v>0</v>
      </c>
      <c r="AC389">
        <v>0</v>
      </c>
      <c r="AD389">
        <v>2</v>
      </c>
      <c r="AE389">
        <v>0</v>
      </c>
      <c r="AF389">
        <v>0</v>
      </c>
      <c r="AG389">
        <v>0</v>
      </c>
      <c r="AH389">
        <v>0</v>
      </c>
      <c r="AI389">
        <v>0</v>
      </c>
      <c r="AJ389">
        <v>0</v>
      </c>
      <c r="AK389">
        <v>0</v>
      </c>
      <c r="AL389">
        <v>0</v>
      </c>
      <c r="AM389">
        <v>0</v>
      </c>
      <c r="AN389">
        <v>0</v>
      </c>
      <c r="AO389">
        <v>0</v>
      </c>
      <c r="AP389">
        <v>0</v>
      </c>
      <c r="AQ389">
        <v>0</v>
      </c>
      <c r="AR389">
        <v>0</v>
      </c>
      <c r="AS389">
        <v>0</v>
      </c>
      <c r="AT389">
        <v>0</v>
      </c>
      <c r="AU389" t="s">
        <v>51</v>
      </c>
      <c r="AV389" t="s">
        <v>325</v>
      </c>
      <c r="AW389" t="s">
        <v>169</v>
      </c>
      <c r="AX389" t="s">
        <v>326</v>
      </c>
      <c r="AY389">
        <v>77007</v>
      </c>
      <c r="AZ389">
        <v>48201510702</v>
      </c>
      <c r="BA389" t="s">
        <v>170</v>
      </c>
      <c r="BB389" t="s">
        <v>171</v>
      </c>
      <c r="BC389">
        <v>56888</v>
      </c>
      <c r="BD389">
        <v>2994</v>
      </c>
      <c r="BE389" t="s">
        <v>327</v>
      </c>
      <c r="BF389" t="s">
        <v>327</v>
      </c>
      <c r="BG389" t="s">
        <v>327</v>
      </c>
    </row>
    <row r="390" spans="1:59" x14ac:dyDescent="0.25">
      <c r="A390">
        <v>704841</v>
      </c>
      <c r="B390">
        <v>19150781</v>
      </c>
      <c r="C390">
        <v>2022</v>
      </c>
      <c r="D390" s="80">
        <v>44834</v>
      </c>
      <c r="E390">
        <v>12</v>
      </c>
      <c r="F390" t="s">
        <v>172</v>
      </c>
      <c r="G390" t="s">
        <v>161</v>
      </c>
      <c r="H390" t="s">
        <v>331</v>
      </c>
      <c r="I390" t="s">
        <v>184</v>
      </c>
      <c r="J390">
        <v>29.7696948</v>
      </c>
      <c r="K390">
        <v>-95.398593079999998</v>
      </c>
      <c r="L390" t="s">
        <v>174</v>
      </c>
      <c r="M390" t="s">
        <v>164</v>
      </c>
      <c r="N390" t="s">
        <v>165</v>
      </c>
      <c r="O390" t="s">
        <v>166</v>
      </c>
      <c r="P390" t="s">
        <v>167</v>
      </c>
      <c r="Q390" t="s">
        <v>87</v>
      </c>
      <c r="R390" t="s">
        <v>176</v>
      </c>
      <c r="S390">
        <v>0</v>
      </c>
      <c r="T390">
        <v>0</v>
      </c>
      <c r="U390">
        <v>0</v>
      </c>
      <c r="V390">
        <v>0</v>
      </c>
      <c r="W390">
        <v>0</v>
      </c>
      <c r="X390">
        <v>2</v>
      </c>
      <c r="Y390">
        <v>0</v>
      </c>
      <c r="Z390">
        <v>0</v>
      </c>
      <c r="AA390">
        <v>0</v>
      </c>
      <c r="AB390">
        <v>0</v>
      </c>
      <c r="AC390">
        <v>0</v>
      </c>
      <c r="AD390">
        <v>2</v>
      </c>
      <c r="AE390">
        <v>0</v>
      </c>
      <c r="AF390">
        <v>0</v>
      </c>
      <c r="AG390">
        <v>0</v>
      </c>
      <c r="AH390">
        <v>0</v>
      </c>
      <c r="AI390">
        <v>0</v>
      </c>
      <c r="AJ390">
        <v>0</v>
      </c>
      <c r="AK390">
        <v>0</v>
      </c>
      <c r="AL390">
        <v>0</v>
      </c>
      <c r="AM390">
        <v>0</v>
      </c>
      <c r="AN390">
        <v>0</v>
      </c>
      <c r="AO390">
        <v>0</v>
      </c>
      <c r="AP390">
        <v>0</v>
      </c>
      <c r="AQ390">
        <v>0</v>
      </c>
      <c r="AR390">
        <v>0</v>
      </c>
      <c r="AS390">
        <v>0</v>
      </c>
      <c r="AT390">
        <v>0</v>
      </c>
      <c r="AU390" t="s">
        <v>51</v>
      </c>
      <c r="AV390" t="s">
        <v>325</v>
      </c>
      <c r="AW390" t="s">
        <v>169</v>
      </c>
      <c r="AX390" t="s">
        <v>326</v>
      </c>
      <c r="AY390">
        <v>77007</v>
      </c>
      <c r="AZ390">
        <v>48201510702</v>
      </c>
      <c r="BA390" t="s">
        <v>170</v>
      </c>
      <c r="BB390" t="s">
        <v>171</v>
      </c>
      <c r="BC390">
        <v>56888</v>
      </c>
      <c r="BD390">
        <v>2994</v>
      </c>
      <c r="BE390" t="s">
        <v>327</v>
      </c>
      <c r="BF390" t="s">
        <v>327</v>
      </c>
      <c r="BG390" t="s">
        <v>327</v>
      </c>
    </row>
    <row r="391" spans="1:59" x14ac:dyDescent="0.25">
      <c r="A391">
        <v>706117</v>
      </c>
      <c r="B391">
        <v>19156096</v>
      </c>
      <c r="C391">
        <v>2022</v>
      </c>
      <c r="D391" s="80">
        <v>44834</v>
      </c>
      <c r="E391">
        <v>16</v>
      </c>
      <c r="F391" t="s">
        <v>172</v>
      </c>
      <c r="G391" t="s">
        <v>161</v>
      </c>
      <c r="H391" t="s">
        <v>331</v>
      </c>
      <c r="I391" t="s">
        <v>162</v>
      </c>
      <c r="J391">
        <v>29.7696948</v>
      </c>
      <c r="K391">
        <v>-95.398593079999998</v>
      </c>
      <c r="L391" t="s">
        <v>174</v>
      </c>
      <c r="M391" t="s">
        <v>164</v>
      </c>
      <c r="N391" t="s">
        <v>189</v>
      </c>
      <c r="O391" t="s">
        <v>166</v>
      </c>
      <c r="P391" t="s">
        <v>125</v>
      </c>
      <c r="Q391" t="s">
        <v>87</v>
      </c>
      <c r="R391" t="s">
        <v>324</v>
      </c>
      <c r="S391">
        <v>0</v>
      </c>
      <c r="T391">
        <v>0</v>
      </c>
      <c r="U391">
        <v>0</v>
      </c>
      <c r="V391">
        <v>2</v>
      </c>
      <c r="W391">
        <v>2</v>
      </c>
      <c r="X391">
        <v>0</v>
      </c>
      <c r="Y391">
        <v>0</v>
      </c>
      <c r="Z391">
        <v>0</v>
      </c>
      <c r="AA391">
        <v>0</v>
      </c>
      <c r="AB391">
        <v>0</v>
      </c>
      <c r="AC391">
        <v>2</v>
      </c>
      <c r="AD391">
        <v>0</v>
      </c>
      <c r="AE391">
        <v>2</v>
      </c>
      <c r="AF391">
        <v>0</v>
      </c>
      <c r="AG391">
        <v>0</v>
      </c>
      <c r="AH391">
        <v>0</v>
      </c>
      <c r="AI391">
        <v>0</v>
      </c>
      <c r="AJ391">
        <v>0</v>
      </c>
      <c r="AK391">
        <v>0</v>
      </c>
      <c r="AL391">
        <v>0</v>
      </c>
      <c r="AM391">
        <v>0</v>
      </c>
      <c r="AN391">
        <v>0</v>
      </c>
      <c r="AO391">
        <v>0</v>
      </c>
      <c r="AP391">
        <v>0</v>
      </c>
      <c r="AQ391">
        <v>0</v>
      </c>
      <c r="AR391">
        <v>0</v>
      </c>
      <c r="AS391">
        <v>0</v>
      </c>
      <c r="AT391">
        <v>0</v>
      </c>
      <c r="AU391" t="s">
        <v>51</v>
      </c>
      <c r="AV391" t="s">
        <v>325</v>
      </c>
      <c r="AW391" t="s">
        <v>169</v>
      </c>
      <c r="AX391" t="s">
        <v>326</v>
      </c>
      <c r="AY391">
        <v>77007</v>
      </c>
      <c r="AZ391">
        <v>48201510702</v>
      </c>
      <c r="BA391" t="s">
        <v>170</v>
      </c>
      <c r="BB391" t="s">
        <v>171</v>
      </c>
      <c r="BC391">
        <v>56888</v>
      </c>
      <c r="BD391">
        <v>2994</v>
      </c>
      <c r="BE391" t="s">
        <v>327</v>
      </c>
      <c r="BF391" t="s">
        <v>327</v>
      </c>
      <c r="BG391" t="s">
        <v>327</v>
      </c>
    </row>
    <row r="392" spans="1:59" x14ac:dyDescent="0.25">
      <c r="A392">
        <v>15342</v>
      </c>
      <c r="B392">
        <v>16252489</v>
      </c>
      <c r="C392">
        <v>2018</v>
      </c>
      <c r="D392" s="80">
        <v>43146</v>
      </c>
      <c r="E392">
        <v>18</v>
      </c>
      <c r="F392" t="s">
        <v>160</v>
      </c>
      <c r="G392" t="s">
        <v>161</v>
      </c>
      <c r="H392" t="s">
        <v>341</v>
      </c>
      <c r="I392" t="s">
        <v>162</v>
      </c>
      <c r="J392">
        <v>29.764214800000001</v>
      </c>
      <c r="K392">
        <v>-95.397408819999995</v>
      </c>
      <c r="L392" t="s">
        <v>174</v>
      </c>
      <c r="M392" t="s">
        <v>164</v>
      </c>
      <c r="N392" t="s">
        <v>189</v>
      </c>
      <c r="O392" t="s">
        <v>166</v>
      </c>
      <c r="P392" t="s">
        <v>167</v>
      </c>
      <c r="Q392" t="s">
        <v>86</v>
      </c>
      <c r="R392" t="s">
        <v>190</v>
      </c>
      <c r="S392">
        <v>0</v>
      </c>
      <c r="T392">
        <v>0</v>
      </c>
      <c r="U392">
        <v>0</v>
      </c>
      <c r="V392">
        <v>0</v>
      </c>
      <c r="W392">
        <v>0</v>
      </c>
      <c r="X392">
        <v>2</v>
      </c>
      <c r="Y392">
        <v>0</v>
      </c>
      <c r="Z392">
        <v>0</v>
      </c>
      <c r="AA392">
        <v>0</v>
      </c>
      <c r="AB392">
        <v>0</v>
      </c>
      <c r="AC392">
        <v>0</v>
      </c>
      <c r="AD392">
        <v>2</v>
      </c>
      <c r="AE392">
        <v>0</v>
      </c>
      <c r="AF392">
        <v>0</v>
      </c>
      <c r="AG392">
        <v>0</v>
      </c>
      <c r="AH392">
        <v>0</v>
      </c>
      <c r="AI392">
        <v>0</v>
      </c>
      <c r="AJ392">
        <v>0</v>
      </c>
      <c r="AK392">
        <v>0</v>
      </c>
      <c r="AL392">
        <v>0</v>
      </c>
      <c r="AM392">
        <v>0</v>
      </c>
      <c r="AN392">
        <v>0</v>
      </c>
      <c r="AO392">
        <v>0</v>
      </c>
      <c r="AP392">
        <v>0</v>
      </c>
      <c r="AQ392">
        <v>0</v>
      </c>
      <c r="AR392">
        <v>0</v>
      </c>
      <c r="AS392">
        <v>0</v>
      </c>
      <c r="AT392">
        <v>0</v>
      </c>
      <c r="AU392" t="s">
        <v>51</v>
      </c>
      <c r="AV392" t="s">
        <v>325</v>
      </c>
      <c r="AW392" t="s">
        <v>169</v>
      </c>
      <c r="AX392" t="s">
        <v>332</v>
      </c>
      <c r="AY392">
        <v>77007</v>
      </c>
      <c r="AZ392">
        <v>48201510200</v>
      </c>
      <c r="BA392" t="s">
        <v>170</v>
      </c>
      <c r="BB392" t="s">
        <v>171</v>
      </c>
      <c r="BC392">
        <v>162048</v>
      </c>
      <c r="BD392">
        <v>2994</v>
      </c>
      <c r="BE392" t="s">
        <v>327</v>
      </c>
      <c r="BF392" t="s">
        <v>327</v>
      </c>
      <c r="BG392" t="s">
        <v>327</v>
      </c>
    </row>
    <row r="393" spans="1:59" x14ac:dyDescent="0.25">
      <c r="A393">
        <v>101776</v>
      </c>
      <c r="B393">
        <v>16627310</v>
      </c>
      <c r="C393">
        <v>2018</v>
      </c>
      <c r="D393" s="80">
        <v>43357</v>
      </c>
      <c r="E393">
        <v>15</v>
      </c>
      <c r="F393" t="s">
        <v>172</v>
      </c>
      <c r="G393" t="s">
        <v>161</v>
      </c>
      <c r="H393" t="s">
        <v>341</v>
      </c>
      <c r="I393" t="s">
        <v>177</v>
      </c>
      <c r="J393">
        <v>29.76298808</v>
      </c>
      <c r="K393">
        <v>-95.400985930000004</v>
      </c>
      <c r="L393" t="s">
        <v>202</v>
      </c>
      <c r="M393" t="s">
        <v>164</v>
      </c>
      <c r="N393" t="s">
        <v>343</v>
      </c>
      <c r="O393" t="s">
        <v>166</v>
      </c>
      <c r="P393" t="s">
        <v>167</v>
      </c>
      <c r="Q393" t="s">
        <v>87</v>
      </c>
      <c r="R393" t="s">
        <v>359</v>
      </c>
      <c r="S393">
        <v>0</v>
      </c>
      <c r="T393">
        <v>0</v>
      </c>
      <c r="U393">
        <v>0</v>
      </c>
      <c r="V393">
        <v>0</v>
      </c>
      <c r="W393">
        <v>0</v>
      </c>
      <c r="X393">
        <v>2</v>
      </c>
      <c r="Y393">
        <v>0</v>
      </c>
      <c r="Z393">
        <v>0</v>
      </c>
      <c r="AA393">
        <v>0</v>
      </c>
      <c r="AB393">
        <v>0</v>
      </c>
      <c r="AC393">
        <v>0</v>
      </c>
      <c r="AD393">
        <v>2</v>
      </c>
      <c r="AE393">
        <v>0</v>
      </c>
      <c r="AF393">
        <v>0</v>
      </c>
      <c r="AG393">
        <v>0</v>
      </c>
      <c r="AH393">
        <v>0</v>
      </c>
      <c r="AI393">
        <v>0</v>
      </c>
      <c r="AJ393">
        <v>0</v>
      </c>
      <c r="AK393">
        <v>0</v>
      </c>
      <c r="AL393">
        <v>0</v>
      </c>
      <c r="AM393">
        <v>0</v>
      </c>
      <c r="AN393">
        <v>0</v>
      </c>
      <c r="AO393">
        <v>0</v>
      </c>
      <c r="AP393">
        <v>0</v>
      </c>
      <c r="AQ393">
        <v>0</v>
      </c>
      <c r="AR393">
        <v>0</v>
      </c>
      <c r="AS393">
        <v>0</v>
      </c>
      <c r="AT393">
        <v>0</v>
      </c>
      <c r="AU393" t="s">
        <v>51</v>
      </c>
      <c r="AV393" t="s">
        <v>325</v>
      </c>
      <c r="AW393" t="s">
        <v>169</v>
      </c>
      <c r="AX393" t="s">
        <v>326</v>
      </c>
      <c r="AY393">
        <v>77007</v>
      </c>
      <c r="AZ393">
        <v>48201510700</v>
      </c>
      <c r="BA393" t="s">
        <v>170</v>
      </c>
      <c r="BB393" t="s">
        <v>171</v>
      </c>
      <c r="BC393">
        <v>56668</v>
      </c>
      <c r="BD393">
        <v>2994</v>
      </c>
      <c r="BE393" t="s">
        <v>327</v>
      </c>
      <c r="BF393" t="s">
        <v>327</v>
      </c>
      <c r="BG393" t="s">
        <v>327</v>
      </c>
    </row>
    <row r="394" spans="1:59" x14ac:dyDescent="0.25">
      <c r="A394">
        <v>255974</v>
      </c>
      <c r="B394">
        <v>17333057</v>
      </c>
      <c r="C394">
        <v>2019</v>
      </c>
      <c r="D394" s="80">
        <v>43746</v>
      </c>
      <c r="E394">
        <v>9</v>
      </c>
      <c r="F394" t="s">
        <v>195</v>
      </c>
      <c r="G394" t="s">
        <v>161</v>
      </c>
      <c r="H394" t="s">
        <v>341</v>
      </c>
      <c r="I394" t="s">
        <v>184</v>
      </c>
      <c r="J394">
        <v>29.76292866</v>
      </c>
      <c r="K394">
        <v>-95.401110470000006</v>
      </c>
      <c r="L394" t="s">
        <v>174</v>
      </c>
      <c r="M394" t="s">
        <v>164</v>
      </c>
      <c r="N394" t="s">
        <v>199</v>
      </c>
      <c r="O394" t="s">
        <v>166</v>
      </c>
      <c r="P394" t="s">
        <v>167</v>
      </c>
      <c r="Q394" t="s">
        <v>86</v>
      </c>
      <c r="R394" t="s">
        <v>182</v>
      </c>
      <c r="S394">
        <v>0</v>
      </c>
      <c r="T394">
        <v>0</v>
      </c>
      <c r="U394">
        <v>0</v>
      </c>
      <c r="V394">
        <v>0</v>
      </c>
      <c r="W394">
        <v>0</v>
      </c>
      <c r="X394">
        <v>4</v>
      </c>
      <c r="Y394">
        <v>0</v>
      </c>
      <c r="Z394">
        <v>0</v>
      </c>
      <c r="AA394">
        <v>0</v>
      </c>
      <c r="AB394">
        <v>0</v>
      </c>
      <c r="AC394">
        <v>0</v>
      </c>
      <c r="AD394">
        <v>4</v>
      </c>
      <c r="AE394">
        <v>0</v>
      </c>
      <c r="AF394">
        <v>0</v>
      </c>
      <c r="AG394">
        <v>0</v>
      </c>
      <c r="AH394">
        <v>0</v>
      </c>
      <c r="AI394">
        <v>0</v>
      </c>
      <c r="AJ394">
        <v>0</v>
      </c>
      <c r="AK394">
        <v>0</v>
      </c>
      <c r="AL394">
        <v>0</v>
      </c>
      <c r="AM394">
        <v>0</v>
      </c>
      <c r="AN394">
        <v>0</v>
      </c>
      <c r="AO394">
        <v>0</v>
      </c>
      <c r="AP394">
        <v>0</v>
      </c>
      <c r="AQ394">
        <v>0</v>
      </c>
      <c r="AR394">
        <v>0</v>
      </c>
      <c r="AS394">
        <v>0</v>
      </c>
      <c r="AT394">
        <v>0</v>
      </c>
      <c r="AU394" t="s">
        <v>51</v>
      </c>
      <c r="AV394" t="s">
        <v>325</v>
      </c>
      <c r="AW394" t="s">
        <v>169</v>
      </c>
      <c r="AX394" t="s">
        <v>326</v>
      </c>
      <c r="AY394">
        <v>77007</v>
      </c>
      <c r="AZ394">
        <v>48201510700</v>
      </c>
      <c r="BA394" t="s">
        <v>170</v>
      </c>
      <c r="BB394" t="s">
        <v>171</v>
      </c>
      <c r="BC394">
        <v>56668</v>
      </c>
      <c r="BD394">
        <v>2994</v>
      </c>
      <c r="BE394" t="s">
        <v>327</v>
      </c>
      <c r="BF394" t="s">
        <v>327</v>
      </c>
      <c r="BG394" t="s">
        <v>327</v>
      </c>
    </row>
    <row r="395" spans="1:59" x14ac:dyDescent="0.25">
      <c r="A395">
        <v>546318</v>
      </c>
      <c r="B395">
        <v>18521555</v>
      </c>
      <c r="C395">
        <v>2021</v>
      </c>
      <c r="D395" s="80">
        <v>44464</v>
      </c>
      <c r="E395">
        <v>9</v>
      </c>
      <c r="F395" t="s">
        <v>178</v>
      </c>
      <c r="G395" t="s">
        <v>161</v>
      </c>
      <c r="H395" t="s">
        <v>341</v>
      </c>
      <c r="I395" t="s">
        <v>173</v>
      </c>
      <c r="J395">
        <v>29.762928550000002</v>
      </c>
      <c r="K395">
        <v>-95.401110700000004</v>
      </c>
      <c r="L395" t="s">
        <v>174</v>
      </c>
      <c r="M395" t="s">
        <v>164</v>
      </c>
      <c r="N395" t="s">
        <v>189</v>
      </c>
      <c r="O395" t="s">
        <v>200</v>
      </c>
      <c r="P395" t="s">
        <v>167</v>
      </c>
      <c r="Q395" t="s">
        <v>86</v>
      </c>
      <c r="R395" t="s">
        <v>197</v>
      </c>
      <c r="S395">
        <v>0</v>
      </c>
      <c r="T395">
        <v>0</v>
      </c>
      <c r="U395">
        <v>0</v>
      </c>
      <c r="V395">
        <v>0</v>
      </c>
      <c r="W395">
        <v>0</v>
      </c>
      <c r="X395">
        <v>1</v>
      </c>
      <c r="Y395">
        <v>0</v>
      </c>
      <c r="Z395">
        <v>0</v>
      </c>
      <c r="AA395">
        <v>0</v>
      </c>
      <c r="AB395">
        <v>0</v>
      </c>
      <c r="AC395">
        <v>0</v>
      </c>
      <c r="AD395">
        <v>1</v>
      </c>
      <c r="AE395">
        <v>0</v>
      </c>
      <c r="AF395">
        <v>0</v>
      </c>
      <c r="AG395">
        <v>0</v>
      </c>
      <c r="AH395">
        <v>0</v>
      </c>
      <c r="AI395">
        <v>0</v>
      </c>
      <c r="AJ395">
        <v>0</v>
      </c>
      <c r="AK395">
        <v>0</v>
      </c>
      <c r="AL395">
        <v>0</v>
      </c>
      <c r="AM395">
        <v>0</v>
      </c>
      <c r="AN395">
        <v>0</v>
      </c>
      <c r="AO395">
        <v>0</v>
      </c>
      <c r="AP395">
        <v>0</v>
      </c>
      <c r="AQ395">
        <v>0</v>
      </c>
      <c r="AR395">
        <v>0</v>
      </c>
      <c r="AS395">
        <v>0</v>
      </c>
      <c r="AT395">
        <v>0</v>
      </c>
      <c r="AU395" t="s">
        <v>51</v>
      </c>
      <c r="AV395" t="s">
        <v>325</v>
      </c>
      <c r="AW395" t="s">
        <v>169</v>
      </c>
      <c r="AX395" t="s">
        <v>326</v>
      </c>
      <c r="AY395">
        <v>77007</v>
      </c>
      <c r="AZ395">
        <v>48201510701</v>
      </c>
      <c r="BA395" t="s">
        <v>170</v>
      </c>
      <c r="BB395" t="s">
        <v>171</v>
      </c>
      <c r="BC395">
        <v>56668</v>
      </c>
      <c r="BD395">
        <v>2994</v>
      </c>
      <c r="BE395" t="s">
        <v>327</v>
      </c>
      <c r="BF395" t="s">
        <v>327</v>
      </c>
      <c r="BG395" t="s">
        <v>327</v>
      </c>
    </row>
    <row r="396" spans="1:59" x14ac:dyDescent="0.25">
      <c r="A396">
        <v>572508</v>
      </c>
      <c r="B396">
        <v>18625601</v>
      </c>
      <c r="C396">
        <v>2021</v>
      </c>
      <c r="D396" s="80">
        <v>44532</v>
      </c>
      <c r="E396">
        <v>17</v>
      </c>
      <c r="F396" t="s">
        <v>160</v>
      </c>
      <c r="G396" t="s">
        <v>161</v>
      </c>
      <c r="H396" t="s">
        <v>341</v>
      </c>
      <c r="I396" t="s">
        <v>162</v>
      </c>
      <c r="J396">
        <v>29.76421088</v>
      </c>
      <c r="K396">
        <v>-95.397464029999995</v>
      </c>
      <c r="L396" t="s">
        <v>174</v>
      </c>
      <c r="M396" t="s">
        <v>192</v>
      </c>
      <c r="N396" t="s">
        <v>189</v>
      </c>
      <c r="O396" t="s">
        <v>166</v>
      </c>
      <c r="P396" t="s">
        <v>167</v>
      </c>
      <c r="Q396" t="s">
        <v>86</v>
      </c>
      <c r="R396" t="s">
        <v>182</v>
      </c>
      <c r="S396">
        <v>0</v>
      </c>
      <c r="T396">
        <v>0</v>
      </c>
      <c r="U396">
        <v>0</v>
      </c>
      <c r="V396">
        <v>0</v>
      </c>
      <c r="W396">
        <v>0</v>
      </c>
      <c r="X396">
        <v>2</v>
      </c>
      <c r="Y396">
        <v>0</v>
      </c>
      <c r="Z396">
        <v>0</v>
      </c>
      <c r="AA396">
        <v>0</v>
      </c>
      <c r="AB396">
        <v>0</v>
      </c>
      <c r="AC396">
        <v>0</v>
      </c>
      <c r="AD396">
        <v>2</v>
      </c>
      <c r="AE396">
        <v>0</v>
      </c>
      <c r="AF396">
        <v>0</v>
      </c>
      <c r="AG396">
        <v>0</v>
      </c>
      <c r="AH396">
        <v>0</v>
      </c>
      <c r="AI396">
        <v>0</v>
      </c>
      <c r="AJ396">
        <v>0</v>
      </c>
      <c r="AK396">
        <v>0</v>
      </c>
      <c r="AL396">
        <v>0</v>
      </c>
      <c r="AM396">
        <v>0</v>
      </c>
      <c r="AN396">
        <v>0</v>
      </c>
      <c r="AO396">
        <v>0</v>
      </c>
      <c r="AP396">
        <v>0</v>
      </c>
      <c r="AQ396">
        <v>0</v>
      </c>
      <c r="AR396">
        <v>0</v>
      </c>
      <c r="AS396">
        <v>0</v>
      </c>
      <c r="AT396">
        <v>0</v>
      </c>
      <c r="AU396" t="s">
        <v>51</v>
      </c>
      <c r="AV396" t="s">
        <v>325</v>
      </c>
      <c r="AW396" t="s">
        <v>169</v>
      </c>
      <c r="AX396" t="s">
        <v>332</v>
      </c>
      <c r="AY396">
        <v>77007</v>
      </c>
      <c r="AZ396">
        <v>48201510202</v>
      </c>
      <c r="BA396" t="s">
        <v>170</v>
      </c>
      <c r="BB396" t="s">
        <v>171</v>
      </c>
      <c r="BC396">
        <v>162048</v>
      </c>
      <c r="BD396">
        <v>2994</v>
      </c>
      <c r="BE396" t="s">
        <v>327</v>
      </c>
      <c r="BF396" t="s">
        <v>327</v>
      </c>
      <c r="BG396" t="s">
        <v>327</v>
      </c>
    </row>
    <row r="397" spans="1:59" x14ac:dyDescent="0.25">
      <c r="A397">
        <v>732000</v>
      </c>
      <c r="B397">
        <v>19260973</v>
      </c>
      <c r="C397">
        <v>2022</v>
      </c>
      <c r="D397" s="80">
        <v>44885</v>
      </c>
      <c r="E397">
        <v>9</v>
      </c>
      <c r="F397" t="s">
        <v>191</v>
      </c>
      <c r="G397" t="s">
        <v>161</v>
      </c>
      <c r="H397" t="s">
        <v>341</v>
      </c>
      <c r="I397" t="s">
        <v>162</v>
      </c>
      <c r="J397">
        <v>29.76406081</v>
      </c>
      <c r="K397">
        <v>-95.398420659999999</v>
      </c>
      <c r="L397" t="s">
        <v>202</v>
      </c>
      <c r="M397" t="s">
        <v>192</v>
      </c>
      <c r="N397" t="s">
        <v>189</v>
      </c>
      <c r="O397" t="s">
        <v>166</v>
      </c>
      <c r="P397" t="s">
        <v>167</v>
      </c>
      <c r="Q397" t="s">
        <v>86</v>
      </c>
      <c r="R397" t="s">
        <v>197</v>
      </c>
      <c r="S397">
        <v>0</v>
      </c>
      <c r="T397">
        <v>0</v>
      </c>
      <c r="U397">
        <v>0</v>
      </c>
      <c r="V397">
        <v>0</v>
      </c>
      <c r="W397">
        <v>0</v>
      </c>
      <c r="X397">
        <v>1</v>
      </c>
      <c r="Y397">
        <v>1</v>
      </c>
      <c r="Z397">
        <v>0</v>
      </c>
      <c r="AA397">
        <v>0</v>
      </c>
      <c r="AB397">
        <v>0</v>
      </c>
      <c r="AC397">
        <v>0</v>
      </c>
      <c r="AD397">
        <v>1</v>
      </c>
      <c r="AE397">
        <v>0</v>
      </c>
      <c r="AF397">
        <v>1</v>
      </c>
      <c r="AG397">
        <v>0</v>
      </c>
      <c r="AH397">
        <v>0</v>
      </c>
      <c r="AI397">
        <v>0</v>
      </c>
      <c r="AJ397">
        <v>0</v>
      </c>
      <c r="AK397">
        <v>0</v>
      </c>
      <c r="AL397">
        <v>0</v>
      </c>
      <c r="AM397">
        <v>0</v>
      </c>
      <c r="AN397">
        <v>0</v>
      </c>
      <c r="AO397">
        <v>0</v>
      </c>
      <c r="AP397">
        <v>0</v>
      </c>
      <c r="AQ397">
        <v>0</v>
      </c>
      <c r="AR397">
        <v>0</v>
      </c>
      <c r="AS397">
        <v>0</v>
      </c>
      <c r="AT397">
        <v>0</v>
      </c>
      <c r="AU397" t="s">
        <v>51</v>
      </c>
      <c r="AV397" t="s">
        <v>325</v>
      </c>
      <c r="AW397" t="s">
        <v>169</v>
      </c>
      <c r="AX397" t="s">
        <v>332</v>
      </c>
      <c r="AY397">
        <v>77007</v>
      </c>
      <c r="AZ397">
        <v>48201510202</v>
      </c>
      <c r="BA397" t="s">
        <v>170</v>
      </c>
      <c r="BB397" t="s">
        <v>171</v>
      </c>
      <c r="BC397">
        <v>56668</v>
      </c>
      <c r="BD397">
        <v>2994</v>
      </c>
      <c r="BE397" t="s">
        <v>327</v>
      </c>
      <c r="BF397" t="s">
        <v>327</v>
      </c>
      <c r="BG397" t="s">
        <v>327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D76C5-3492-4D4E-B6C2-948F0113998F}">
  <sheetPr>
    <tabColor theme="8" tint="0.59999389629810485"/>
  </sheetPr>
  <dimension ref="B1:AB1"/>
  <sheetViews>
    <sheetView workbookViewId="0">
      <selection activeCell="K22" sqref="K22"/>
    </sheetView>
  </sheetViews>
  <sheetFormatPr defaultRowHeight="15" x14ac:dyDescent="0.25"/>
  <cols>
    <col min="27" max="27" width="18.140625" customWidth="1"/>
  </cols>
  <sheetData>
    <row r="1" spans="2:28" s="103" customFormat="1" x14ac:dyDescent="0.25">
      <c r="B1"/>
      <c r="C1"/>
      <c r="D1"/>
      <c r="E1"/>
      <c r="F1"/>
      <c r="G1"/>
      <c r="H1"/>
      <c r="I1"/>
      <c r="J1"/>
      <c r="K1"/>
      <c r="L1"/>
      <c r="M1"/>
      <c r="N1"/>
      <c r="O1"/>
      <c r="P1"/>
      <c r="Q1"/>
      <c r="R1"/>
      <c r="S1"/>
      <c r="T1"/>
      <c r="U1"/>
      <c r="V1"/>
      <c r="W1"/>
      <c r="X1"/>
      <c r="Y1"/>
      <c r="Z1"/>
      <c r="AA1"/>
      <c r="AB1"/>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1"/>
  </sheetPr>
  <dimension ref="B1:G74"/>
  <sheetViews>
    <sheetView workbookViewId="0">
      <selection activeCell="F83" sqref="F83"/>
    </sheetView>
  </sheetViews>
  <sheetFormatPr defaultRowHeight="15" x14ac:dyDescent="0.25"/>
  <cols>
    <col min="2" max="2" width="51" customWidth="1"/>
    <col min="3" max="3" width="12.28515625" customWidth="1"/>
    <col min="4" max="4" width="21.5703125" bestFit="1" customWidth="1"/>
    <col min="5" max="5" width="10.85546875" bestFit="1" customWidth="1"/>
    <col min="6" max="6" width="44.5703125" style="61" customWidth="1"/>
    <col min="7" max="7" width="48.7109375" style="53" customWidth="1"/>
  </cols>
  <sheetData>
    <row r="1" spans="2:7" x14ac:dyDescent="0.25">
      <c r="B1" t="s">
        <v>203</v>
      </c>
    </row>
    <row r="3" spans="2:7" x14ac:dyDescent="0.25">
      <c r="B3" s="34" t="s">
        <v>204</v>
      </c>
      <c r="C3" s="34" t="s">
        <v>205</v>
      </c>
      <c r="D3" s="34" t="s">
        <v>206</v>
      </c>
      <c r="E3" s="34" t="s">
        <v>207</v>
      </c>
      <c r="F3" s="62" t="s">
        <v>208</v>
      </c>
      <c r="G3" s="54" t="s">
        <v>209</v>
      </c>
    </row>
    <row r="4" spans="2:7" ht="30" x14ac:dyDescent="0.25">
      <c r="B4" s="35" t="s">
        <v>210</v>
      </c>
      <c r="C4" s="37">
        <v>101</v>
      </c>
      <c r="D4" s="38">
        <v>0.2</v>
      </c>
      <c r="E4" s="37">
        <v>6</v>
      </c>
      <c r="F4" s="55" t="s">
        <v>211</v>
      </c>
      <c r="G4" s="40" t="s">
        <v>212</v>
      </c>
    </row>
    <row r="5" spans="2:7" x14ac:dyDescent="0.25">
      <c r="B5" s="35" t="s">
        <v>213</v>
      </c>
      <c r="C5" s="37">
        <v>105</v>
      </c>
      <c r="D5" s="41">
        <v>0.14000000000000001</v>
      </c>
      <c r="E5" s="37">
        <v>10</v>
      </c>
      <c r="F5" s="63" t="s">
        <v>214</v>
      </c>
      <c r="G5" s="40" t="s">
        <v>214</v>
      </c>
    </row>
    <row r="6" spans="2:7" ht="45" x14ac:dyDescent="0.25">
      <c r="B6" s="35" t="s">
        <v>215</v>
      </c>
      <c r="C6" s="37">
        <v>107</v>
      </c>
      <c r="D6" s="38">
        <v>0.35</v>
      </c>
      <c r="E6" s="37">
        <v>10</v>
      </c>
      <c r="F6" s="55" t="s">
        <v>216</v>
      </c>
      <c r="G6" s="40" t="s">
        <v>217</v>
      </c>
    </row>
    <row r="7" spans="2:7" ht="45" x14ac:dyDescent="0.25">
      <c r="B7" s="35" t="s">
        <v>218</v>
      </c>
      <c r="C7" s="37">
        <v>108</v>
      </c>
      <c r="D7" s="38">
        <v>0.24</v>
      </c>
      <c r="E7" s="37">
        <v>10</v>
      </c>
      <c r="F7" s="55" t="s">
        <v>216</v>
      </c>
      <c r="G7" s="40" t="s">
        <v>217</v>
      </c>
    </row>
    <row r="8" spans="2:7" x14ac:dyDescent="0.25">
      <c r="B8" s="35" t="s">
        <v>219</v>
      </c>
      <c r="C8" s="37">
        <v>110</v>
      </c>
      <c r="D8" s="38">
        <v>0.34</v>
      </c>
      <c r="E8" s="37">
        <v>10</v>
      </c>
      <c r="F8" s="63" t="s">
        <v>220</v>
      </c>
      <c r="G8" s="40" t="s">
        <v>220</v>
      </c>
    </row>
    <row r="9" spans="2:7" x14ac:dyDescent="0.25">
      <c r="B9" s="35" t="s">
        <v>221</v>
      </c>
      <c r="C9" s="37">
        <v>111</v>
      </c>
      <c r="D9" s="38">
        <v>0.1</v>
      </c>
      <c r="E9" s="37">
        <v>10</v>
      </c>
      <c r="F9" s="55" t="s">
        <v>216</v>
      </c>
      <c r="G9" s="40" t="s">
        <v>222</v>
      </c>
    </row>
    <row r="10" spans="2:7" x14ac:dyDescent="0.25">
      <c r="B10" s="35" t="s">
        <v>223</v>
      </c>
      <c r="C10" s="37">
        <v>113</v>
      </c>
      <c r="D10" s="41">
        <v>0.12</v>
      </c>
      <c r="E10" s="37">
        <v>2</v>
      </c>
      <c r="F10" s="55" t="s">
        <v>211</v>
      </c>
      <c r="G10" s="40" t="s">
        <v>224</v>
      </c>
    </row>
    <row r="11" spans="2:7" x14ac:dyDescent="0.25">
      <c r="B11" s="35" t="s">
        <v>225</v>
      </c>
      <c r="C11" s="37">
        <v>114</v>
      </c>
      <c r="D11" s="38">
        <v>0.2</v>
      </c>
      <c r="E11" s="37">
        <v>5</v>
      </c>
      <c r="F11" s="55" t="s">
        <v>211</v>
      </c>
      <c r="G11" s="40" t="s">
        <v>222</v>
      </c>
    </row>
    <row r="12" spans="2:7" ht="45" x14ac:dyDescent="0.25">
      <c r="B12" s="35" t="s">
        <v>226</v>
      </c>
      <c r="C12" s="37">
        <v>118</v>
      </c>
      <c r="D12" s="38">
        <v>0.25</v>
      </c>
      <c r="E12" s="37">
        <v>10</v>
      </c>
      <c r="F12" s="55" t="s">
        <v>220</v>
      </c>
      <c r="G12" s="40" t="s">
        <v>227</v>
      </c>
    </row>
    <row r="13" spans="2:7" x14ac:dyDescent="0.25">
      <c r="B13" s="36" t="s">
        <v>228</v>
      </c>
      <c r="C13" s="37">
        <v>119</v>
      </c>
      <c r="D13" s="38">
        <v>0.2</v>
      </c>
      <c r="E13" s="37">
        <v>6</v>
      </c>
      <c r="F13" s="55" t="s">
        <v>211</v>
      </c>
      <c r="G13" s="40" t="s">
        <v>229</v>
      </c>
    </row>
    <row r="14" spans="2:7" ht="30" x14ac:dyDescent="0.25">
      <c r="B14" s="36" t="s">
        <v>230</v>
      </c>
      <c r="C14" s="37">
        <v>122</v>
      </c>
      <c r="D14" s="38">
        <v>0.1</v>
      </c>
      <c r="E14" s="37">
        <v>10</v>
      </c>
      <c r="F14" s="63" t="s">
        <v>216</v>
      </c>
      <c r="G14" s="40" t="s">
        <v>216</v>
      </c>
    </row>
    <row r="15" spans="2:7" ht="30" x14ac:dyDescent="0.25">
      <c r="B15" s="36" t="s">
        <v>231</v>
      </c>
      <c r="C15" s="37">
        <v>123</v>
      </c>
      <c r="D15" s="38">
        <v>0.1</v>
      </c>
      <c r="E15" s="37">
        <v>10</v>
      </c>
      <c r="F15" s="55" t="s">
        <v>211</v>
      </c>
      <c r="G15" s="40" t="s">
        <v>232</v>
      </c>
    </row>
    <row r="16" spans="2:7" ht="30" x14ac:dyDescent="0.25">
      <c r="B16" s="36" t="s">
        <v>233</v>
      </c>
      <c r="C16" s="37">
        <v>124</v>
      </c>
      <c r="D16" s="38">
        <v>0.27</v>
      </c>
      <c r="E16" s="37">
        <v>10</v>
      </c>
      <c r="F16" s="63" t="s">
        <v>216</v>
      </c>
      <c r="G16" s="40" t="s">
        <v>216</v>
      </c>
    </row>
    <row r="17" spans="2:7" ht="30" x14ac:dyDescent="0.25">
      <c r="B17" s="35" t="s">
        <v>234</v>
      </c>
      <c r="C17" s="37">
        <v>125</v>
      </c>
      <c r="D17" s="41">
        <v>0.15</v>
      </c>
      <c r="E17" s="37">
        <v>10</v>
      </c>
      <c r="F17" s="55" t="s">
        <v>211</v>
      </c>
      <c r="G17" s="40" t="s">
        <v>235</v>
      </c>
    </row>
    <row r="18" spans="2:7" ht="30" x14ac:dyDescent="0.25">
      <c r="B18" s="36" t="s">
        <v>236</v>
      </c>
      <c r="C18" s="37">
        <v>128</v>
      </c>
      <c r="D18" s="38">
        <v>0.05</v>
      </c>
      <c r="E18" s="37">
        <v>6</v>
      </c>
      <c r="F18" s="63" t="s">
        <v>216</v>
      </c>
      <c r="G18" s="40" t="s">
        <v>216</v>
      </c>
    </row>
    <row r="19" spans="2:7" ht="30" x14ac:dyDescent="0.25">
      <c r="B19" s="36" t="s">
        <v>237</v>
      </c>
      <c r="C19" s="37">
        <v>130</v>
      </c>
      <c r="D19" s="41">
        <v>0.05</v>
      </c>
      <c r="E19" s="37">
        <v>6</v>
      </c>
      <c r="F19" s="55" t="s">
        <v>211</v>
      </c>
      <c r="G19" s="40" t="s">
        <v>232</v>
      </c>
    </row>
    <row r="20" spans="2:7" x14ac:dyDescent="0.25">
      <c r="B20" s="35" t="s">
        <v>238</v>
      </c>
      <c r="C20" s="37">
        <v>131</v>
      </c>
      <c r="D20" s="38">
        <v>0.1</v>
      </c>
      <c r="E20" s="37">
        <v>10</v>
      </c>
      <c r="F20" s="63" t="s">
        <v>239</v>
      </c>
      <c r="G20" s="40" t="s">
        <v>239</v>
      </c>
    </row>
    <row r="21" spans="2:7" x14ac:dyDescent="0.25">
      <c r="B21" s="35" t="s">
        <v>240</v>
      </c>
      <c r="C21" s="37">
        <v>132</v>
      </c>
      <c r="D21" s="38">
        <v>0.1</v>
      </c>
      <c r="E21" s="37">
        <v>10</v>
      </c>
      <c r="F21" s="63"/>
      <c r="G21" s="40"/>
    </row>
    <row r="22" spans="2:7" x14ac:dyDescent="0.25">
      <c r="B22" s="35" t="s">
        <v>241</v>
      </c>
      <c r="C22" s="37">
        <v>133</v>
      </c>
      <c r="D22" s="38">
        <v>0.05</v>
      </c>
      <c r="E22" s="37">
        <v>5</v>
      </c>
      <c r="F22" s="55" t="s">
        <v>211</v>
      </c>
      <c r="G22" s="40" t="s">
        <v>222</v>
      </c>
    </row>
    <row r="23" spans="2:7" ht="30" x14ac:dyDescent="0.25">
      <c r="B23" s="35" t="s">
        <v>242</v>
      </c>
      <c r="C23" s="37">
        <v>136</v>
      </c>
      <c r="D23" s="38">
        <v>0.35</v>
      </c>
      <c r="E23" s="37">
        <v>5</v>
      </c>
      <c r="F23" s="55" t="s">
        <v>211</v>
      </c>
      <c r="G23" s="40" t="s">
        <v>232</v>
      </c>
    </row>
    <row r="24" spans="2:7" ht="30" x14ac:dyDescent="0.25">
      <c r="B24" s="35" t="s">
        <v>243</v>
      </c>
      <c r="C24" s="37">
        <v>137</v>
      </c>
      <c r="D24" s="38">
        <v>0.25</v>
      </c>
      <c r="E24" s="37">
        <v>10</v>
      </c>
      <c r="F24" s="55" t="s">
        <v>211</v>
      </c>
      <c r="G24" s="40" t="s">
        <v>232</v>
      </c>
    </row>
    <row r="25" spans="2:7" ht="45" x14ac:dyDescent="0.25">
      <c r="B25" s="35" t="s">
        <v>244</v>
      </c>
      <c r="C25" s="37">
        <v>138</v>
      </c>
      <c r="D25" s="38">
        <v>0.41</v>
      </c>
      <c r="E25" s="37">
        <v>10</v>
      </c>
      <c r="F25" s="63" t="s">
        <v>216</v>
      </c>
      <c r="G25" s="40" t="s">
        <v>245</v>
      </c>
    </row>
    <row r="26" spans="2:7" ht="30" x14ac:dyDescent="0.25">
      <c r="B26" s="35" t="s">
        <v>246</v>
      </c>
      <c r="C26" s="37">
        <v>139</v>
      </c>
      <c r="D26" s="38">
        <v>0.12</v>
      </c>
      <c r="E26" s="37">
        <v>7</v>
      </c>
      <c r="F26" s="55" t="s">
        <v>211</v>
      </c>
      <c r="G26" s="40" t="s">
        <v>232</v>
      </c>
    </row>
    <row r="27" spans="2:7" x14ac:dyDescent="0.25">
      <c r="B27" s="35" t="s">
        <v>247</v>
      </c>
      <c r="C27" s="37">
        <v>201</v>
      </c>
      <c r="D27" s="38">
        <v>0.75</v>
      </c>
      <c r="E27" s="37">
        <v>15</v>
      </c>
      <c r="F27" s="55" t="s">
        <v>211</v>
      </c>
      <c r="G27" s="40" t="s">
        <v>229</v>
      </c>
    </row>
    <row r="28" spans="2:7" ht="45" x14ac:dyDescent="0.25">
      <c r="B28" s="35" t="s">
        <v>248</v>
      </c>
      <c r="C28" s="37">
        <v>203</v>
      </c>
      <c r="D28" s="38">
        <v>0.25</v>
      </c>
      <c r="E28" s="37">
        <v>20</v>
      </c>
      <c r="F28" s="55" t="s">
        <v>211</v>
      </c>
      <c r="G28" s="40" t="s">
        <v>249</v>
      </c>
    </row>
    <row r="29" spans="2:7" x14ac:dyDescent="0.25">
      <c r="B29" s="36" t="s">
        <v>250</v>
      </c>
      <c r="C29" s="37">
        <v>204</v>
      </c>
      <c r="D29" s="38">
        <v>0.05</v>
      </c>
      <c r="E29" s="37">
        <v>20</v>
      </c>
      <c r="F29" s="55" t="s">
        <v>211</v>
      </c>
      <c r="G29" s="40" t="s">
        <v>251</v>
      </c>
    </row>
    <row r="30" spans="2:7" x14ac:dyDescent="0.25">
      <c r="B30" s="35" t="s">
        <v>252</v>
      </c>
      <c r="C30" s="37">
        <v>209</v>
      </c>
      <c r="D30" s="41">
        <v>0.5</v>
      </c>
      <c r="E30" s="37">
        <v>20</v>
      </c>
      <c r="F30" s="55" t="s">
        <v>211</v>
      </c>
      <c r="G30" s="40" t="s">
        <v>251</v>
      </c>
    </row>
    <row r="31" spans="2:7" x14ac:dyDescent="0.25">
      <c r="B31" s="35" t="s">
        <v>253</v>
      </c>
      <c r="C31" s="37">
        <v>217</v>
      </c>
      <c r="D31" s="38">
        <v>0.6</v>
      </c>
      <c r="E31" s="37">
        <v>10</v>
      </c>
      <c r="F31" s="63" t="s">
        <v>254</v>
      </c>
      <c r="G31" s="40" t="s">
        <v>254</v>
      </c>
    </row>
    <row r="32" spans="2:7" ht="30" x14ac:dyDescent="0.25">
      <c r="B32" s="35" t="s">
        <v>255</v>
      </c>
      <c r="C32" s="37">
        <v>218</v>
      </c>
      <c r="D32" s="38">
        <v>0.55000000000000004</v>
      </c>
      <c r="E32" s="37">
        <v>20</v>
      </c>
      <c r="F32" s="55" t="s">
        <v>211</v>
      </c>
      <c r="G32" s="40" t="s">
        <v>232</v>
      </c>
    </row>
    <row r="33" spans="2:7" x14ac:dyDescent="0.25">
      <c r="B33" s="35" t="s">
        <v>256</v>
      </c>
      <c r="C33" s="37">
        <v>303</v>
      </c>
      <c r="D33" s="38">
        <v>0.3</v>
      </c>
      <c r="E33" s="37">
        <v>10</v>
      </c>
      <c r="F33" s="55" t="s">
        <v>211</v>
      </c>
      <c r="G33" s="40" t="s">
        <v>257</v>
      </c>
    </row>
    <row r="34" spans="2:7" x14ac:dyDescent="0.25">
      <c r="B34" s="36" t="s">
        <v>258</v>
      </c>
      <c r="C34" s="37">
        <v>304</v>
      </c>
      <c r="D34" s="38">
        <v>0.49</v>
      </c>
      <c r="E34" s="37">
        <v>15</v>
      </c>
      <c r="F34" s="55" t="s">
        <v>211</v>
      </c>
      <c r="G34" s="40" t="s">
        <v>259</v>
      </c>
    </row>
    <row r="35" spans="2:7" x14ac:dyDescent="0.25">
      <c r="B35" s="35" t="s">
        <v>260</v>
      </c>
      <c r="C35" s="37">
        <v>305</v>
      </c>
      <c r="D35" s="41">
        <v>0.13</v>
      </c>
      <c r="E35" s="37">
        <v>15</v>
      </c>
      <c r="F35" s="63" t="s">
        <v>216</v>
      </c>
      <c r="G35" s="40" t="s">
        <v>261</v>
      </c>
    </row>
    <row r="36" spans="2:7" x14ac:dyDescent="0.25">
      <c r="B36" s="35" t="s">
        <v>262</v>
      </c>
      <c r="C36" s="37">
        <v>306</v>
      </c>
      <c r="D36" s="41">
        <v>0.45</v>
      </c>
      <c r="E36" s="37">
        <v>5</v>
      </c>
      <c r="F36" s="55" t="s">
        <v>211</v>
      </c>
      <c r="G36" s="40" t="s">
        <v>263</v>
      </c>
    </row>
    <row r="37" spans="2:7" x14ac:dyDescent="0.25">
      <c r="B37" s="35" t="s">
        <v>264</v>
      </c>
      <c r="C37" s="37">
        <v>307</v>
      </c>
      <c r="D37" s="41">
        <v>0.2</v>
      </c>
      <c r="E37" s="37">
        <v>5</v>
      </c>
      <c r="F37" s="63" t="s">
        <v>216</v>
      </c>
      <c r="G37" s="40" t="s">
        <v>216</v>
      </c>
    </row>
    <row r="38" spans="2:7" ht="30" x14ac:dyDescent="0.25">
      <c r="B38" s="33" t="s">
        <v>265</v>
      </c>
      <c r="C38" s="37">
        <v>401</v>
      </c>
      <c r="D38" s="38">
        <v>0.2</v>
      </c>
      <c r="E38" s="37">
        <v>2</v>
      </c>
      <c r="F38" s="55" t="s">
        <v>211</v>
      </c>
      <c r="G38" s="40" t="s">
        <v>232</v>
      </c>
    </row>
    <row r="39" spans="2:7" x14ac:dyDescent="0.25">
      <c r="B39" s="33" t="s">
        <v>266</v>
      </c>
      <c r="C39" s="37">
        <v>402</v>
      </c>
      <c r="D39" s="38">
        <v>0.25</v>
      </c>
      <c r="E39" s="37">
        <v>2</v>
      </c>
      <c r="F39" s="55" t="s">
        <v>211</v>
      </c>
      <c r="G39" s="40" t="s">
        <v>267</v>
      </c>
    </row>
    <row r="40" spans="2:7" x14ac:dyDescent="0.25">
      <c r="B40" s="36" t="s">
        <v>268</v>
      </c>
      <c r="C40" s="37">
        <v>403</v>
      </c>
      <c r="D40" s="38">
        <v>0.1</v>
      </c>
      <c r="E40" s="37">
        <v>2</v>
      </c>
      <c r="F40" s="63" t="s">
        <v>239</v>
      </c>
      <c r="G40" s="40" t="s">
        <v>239</v>
      </c>
    </row>
    <row r="41" spans="2:7" x14ac:dyDescent="0.25">
      <c r="B41" s="36" t="s">
        <v>269</v>
      </c>
      <c r="C41" s="37">
        <v>404</v>
      </c>
      <c r="D41" s="38">
        <v>0.65</v>
      </c>
      <c r="E41" s="37">
        <v>2</v>
      </c>
      <c r="F41" s="55" t="s">
        <v>211</v>
      </c>
      <c r="G41" s="40" t="s">
        <v>229</v>
      </c>
    </row>
    <row r="42" spans="2:7" x14ac:dyDescent="0.25">
      <c r="B42" s="33" t="s">
        <v>270</v>
      </c>
      <c r="C42" s="37">
        <v>407</v>
      </c>
      <c r="D42" s="41">
        <v>0.65</v>
      </c>
      <c r="E42" s="37">
        <v>10</v>
      </c>
      <c r="F42" s="63" t="s">
        <v>220</v>
      </c>
      <c r="G42" s="40" t="s">
        <v>220</v>
      </c>
    </row>
    <row r="43" spans="2:7" ht="30" x14ac:dyDescent="0.25">
      <c r="B43" s="35" t="s">
        <v>271</v>
      </c>
      <c r="C43" s="37">
        <v>502</v>
      </c>
      <c r="D43" s="38">
        <v>0.3</v>
      </c>
      <c r="E43" s="37">
        <v>20</v>
      </c>
      <c r="F43" s="55" t="s">
        <v>211</v>
      </c>
      <c r="G43" s="40" t="s">
        <v>272</v>
      </c>
    </row>
    <row r="44" spans="2:7" x14ac:dyDescent="0.25">
      <c r="B44" s="35" t="s">
        <v>273</v>
      </c>
      <c r="C44" s="37">
        <v>503</v>
      </c>
      <c r="D44" s="38">
        <v>0.25</v>
      </c>
      <c r="E44" s="37">
        <v>20</v>
      </c>
      <c r="F44" s="55" t="s">
        <v>211</v>
      </c>
      <c r="G44" s="40" t="s">
        <v>251</v>
      </c>
    </row>
    <row r="45" spans="2:7" ht="30" x14ac:dyDescent="0.25">
      <c r="B45" s="35" t="s">
        <v>274</v>
      </c>
      <c r="C45" s="37">
        <v>504</v>
      </c>
      <c r="D45" s="38">
        <v>0.25</v>
      </c>
      <c r="E45" s="37">
        <v>20</v>
      </c>
      <c r="F45" s="55" t="s">
        <v>211</v>
      </c>
      <c r="G45" s="40" t="s">
        <v>232</v>
      </c>
    </row>
    <row r="46" spans="2:7" ht="30" x14ac:dyDescent="0.25">
      <c r="B46" s="36" t="s">
        <v>275</v>
      </c>
      <c r="C46" s="37">
        <v>505</v>
      </c>
      <c r="D46" s="38">
        <v>0.5</v>
      </c>
      <c r="E46" s="37">
        <v>10</v>
      </c>
      <c r="F46" s="55" t="s">
        <v>211</v>
      </c>
      <c r="G46" s="40" t="s">
        <v>232</v>
      </c>
    </row>
    <row r="47" spans="2:7" ht="30" x14ac:dyDescent="0.25">
      <c r="B47" s="35" t="s">
        <v>276</v>
      </c>
      <c r="C47" s="37">
        <v>506</v>
      </c>
      <c r="D47" s="41">
        <v>0.55000000000000004</v>
      </c>
      <c r="E47" s="37">
        <v>10</v>
      </c>
      <c r="F47" s="55" t="s">
        <v>211</v>
      </c>
      <c r="G47" s="40" t="s">
        <v>232</v>
      </c>
    </row>
    <row r="48" spans="2:7" ht="30" x14ac:dyDescent="0.25">
      <c r="B48" s="36" t="s">
        <v>277</v>
      </c>
      <c r="C48" s="37">
        <v>507</v>
      </c>
      <c r="D48" s="41">
        <v>0.65</v>
      </c>
      <c r="E48" s="37">
        <v>10</v>
      </c>
      <c r="F48" s="55" t="s">
        <v>211</v>
      </c>
      <c r="G48" s="40" t="s">
        <v>232</v>
      </c>
    </row>
    <row r="49" spans="2:7" ht="30" x14ac:dyDescent="0.25">
      <c r="B49" s="36" t="s">
        <v>278</v>
      </c>
      <c r="C49" s="37">
        <v>510</v>
      </c>
      <c r="D49" s="41">
        <v>0.4</v>
      </c>
      <c r="E49" s="37">
        <v>10</v>
      </c>
      <c r="F49" s="63" t="s">
        <v>216</v>
      </c>
      <c r="G49" s="40" t="s">
        <v>279</v>
      </c>
    </row>
    <row r="50" spans="2:7" x14ac:dyDescent="0.25">
      <c r="B50" s="35" t="s">
        <v>280</v>
      </c>
      <c r="C50" s="37">
        <v>514</v>
      </c>
      <c r="D50" s="38">
        <v>0.8</v>
      </c>
      <c r="E50" s="37">
        <v>30</v>
      </c>
      <c r="F50" s="63" t="s">
        <v>216</v>
      </c>
      <c r="G50" s="40" t="s">
        <v>216</v>
      </c>
    </row>
    <row r="51" spans="2:7" x14ac:dyDescent="0.25">
      <c r="B51" s="35" t="s">
        <v>281</v>
      </c>
      <c r="C51" s="37">
        <v>515</v>
      </c>
      <c r="D51" s="38">
        <v>0.65</v>
      </c>
      <c r="E51" s="37">
        <v>30</v>
      </c>
      <c r="F51" s="63" t="s">
        <v>216</v>
      </c>
      <c r="G51" s="40" t="s">
        <v>216</v>
      </c>
    </row>
    <row r="52" spans="2:7" ht="30" x14ac:dyDescent="0.25">
      <c r="B52" s="36" t="s">
        <v>282</v>
      </c>
      <c r="C52" s="37">
        <v>516</v>
      </c>
      <c r="D52" s="38">
        <v>0.5</v>
      </c>
      <c r="E52" s="37">
        <v>20</v>
      </c>
      <c r="F52" s="55" t="s">
        <v>211</v>
      </c>
      <c r="G52" s="40" t="s">
        <v>283</v>
      </c>
    </row>
    <row r="53" spans="2:7" x14ac:dyDescent="0.25">
      <c r="B53" s="35" t="s">
        <v>284</v>
      </c>
      <c r="C53" s="37">
        <v>517</v>
      </c>
      <c r="D53" s="41">
        <v>0.28000000000000003</v>
      </c>
      <c r="E53" s="37">
        <v>20</v>
      </c>
      <c r="F53" s="55" t="s">
        <v>211</v>
      </c>
      <c r="G53" s="40" t="s">
        <v>229</v>
      </c>
    </row>
    <row r="54" spans="2:7" ht="30" x14ac:dyDescent="0.25">
      <c r="B54" s="35" t="s">
        <v>285</v>
      </c>
      <c r="C54" s="37">
        <v>518</v>
      </c>
      <c r="D54" s="38">
        <v>0.5</v>
      </c>
      <c r="E54" s="37">
        <v>10</v>
      </c>
      <c r="F54" s="55" t="s">
        <v>211</v>
      </c>
      <c r="G54" s="40" t="s">
        <v>286</v>
      </c>
    </row>
    <row r="55" spans="2:7" ht="30" x14ac:dyDescent="0.25">
      <c r="B55" s="35" t="s">
        <v>287</v>
      </c>
      <c r="C55" s="37">
        <v>519</v>
      </c>
      <c r="D55" s="38">
        <v>0.25</v>
      </c>
      <c r="E55" s="37">
        <v>10</v>
      </c>
      <c r="F55" s="63" t="s">
        <v>216</v>
      </c>
      <c r="G55" s="40" t="s">
        <v>288</v>
      </c>
    </row>
    <row r="56" spans="2:7" ht="30" x14ac:dyDescent="0.25">
      <c r="B56" s="35" t="s">
        <v>289</v>
      </c>
      <c r="C56" s="37">
        <v>520</v>
      </c>
      <c r="D56" s="38">
        <v>0.4</v>
      </c>
      <c r="E56" s="37">
        <v>10</v>
      </c>
      <c r="F56" s="63" t="s">
        <v>216</v>
      </c>
      <c r="G56" s="40" t="s">
        <v>288</v>
      </c>
    </row>
    <row r="57" spans="2:7" ht="30" x14ac:dyDescent="0.25">
      <c r="B57" s="35" t="s">
        <v>290</v>
      </c>
      <c r="C57" s="37">
        <v>521</v>
      </c>
      <c r="D57" s="38">
        <v>0.25</v>
      </c>
      <c r="E57" s="37">
        <v>10</v>
      </c>
      <c r="F57" s="63" t="s">
        <v>216</v>
      </c>
      <c r="G57" s="40" t="s">
        <v>288</v>
      </c>
    </row>
    <row r="58" spans="2:7" ht="30" x14ac:dyDescent="0.25">
      <c r="B58" s="35" t="s">
        <v>291</v>
      </c>
      <c r="C58" s="37">
        <v>522</v>
      </c>
      <c r="D58" s="38">
        <v>0.4</v>
      </c>
      <c r="E58" s="37">
        <v>10</v>
      </c>
      <c r="F58" s="63" t="s">
        <v>216</v>
      </c>
      <c r="G58" s="40" t="s">
        <v>288</v>
      </c>
    </row>
    <row r="59" spans="2:7" x14ac:dyDescent="0.25">
      <c r="B59" s="35" t="s">
        <v>292</v>
      </c>
      <c r="C59" s="37">
        <v>523</v>
      </c>
      <c r="D59" s="38">
        <v>0.95</v>
      </c>
      <c r="E59" s="37">
        <v>10</v>
      </c>
      <c r="F59" s="63" t="s">
        <v>239</v>
      </c>
      <c r="G59" s="40" t="s">
        <v>239</v>
      </c>
    </row>
    <row r="60" spans="2:7" x14ac:dyDescent="0.25">
      <c r="B60" s="69"/>
      <c r="C60" s="70"/>
      <c r="D60" s="71"/>
      <c r="E60" s="70"/>
      <c r="F60" s="72"/>
      <c r="G60" s="73"/>
    </row>
    <row r="61" spans="2:7" x14ac:dyDescent="0.25">
      <c r="B61" s="36" t="s">
        <v>293</v>
      </c>
      <c r="C61" s="37">
        <v>525</v>
      </c>
      <c r="D61" s="38">
        <v>0.68</v>
      </c>
      <c r="E61" s="37">
        <v>10</v>
      </c>
      <c r="F61" s="55" t="s">
        <v>211</v>
      </c>
      <c r="G61" s="40" t="s">
        <v>294</v>
      </c>
    </row>
    <row r="62" spans="2:7" ht="30" x14ac:dyDescent="0.25">
      <c r="B62" s="33" t="s">
        <v>295</v>
      </c>
      <c r="C62" s="37">
        <v>532</v>
      </c>
      <c r="D62" s="41">
        <v>0.15</v>
      </c>
      <c r="E62" s="37">
        <v>10</v>
      </c>
      <c r="F62" s="55" t="s">
        <v>211</v>
      </c>
      <c r="G62" s="40" t="s">
        <v>232</v>
      </c>
    </row>
    <row r="63" spans="2:7" ht="30" x14ac:dyDescent="0.25">
      <c r="B63" s="33" t="s">
        <v>296</v>
      </c>
      <c r="C63" s="37">
        <v>533</v>
      </c>
      <c r="D63" s="38">
        <v>7.0000000000000007E-2</v>
      </c>
      <c r="E63" s="37">
        <v>5</v>
      </c>
      <c r="F63" s="55" t="s">
        <v>211</v>
      </c>
      <c r="G63" s="40" t="s">
        <v>297</v>
      </c>
    </row>
    <row r="64" spans="2:7" ht="30" x14ac:dyDescent="0.25">
      <c r="B64" s="35" t="s">
        <v>298</v>
      </c>
      <c r="C64" s="37">
        <v>534</v>
      </c>
      <c r="D64" s="38">
        <v>0.17</v>
      </c>
      <c r="E64" s="37">
        <v>4</v>
      </c>
      <c r="F64" s="55" t="s">
        <v>211</v>
      </c>
      <c r="G64" s="40" t="s">
        <v>297</v>
      </c>
    </row>
    <row r="65" spans="2:7" x14ac:dyDescent="0.25">
      <c r="B65" s="35" t="s">
        <v>299</v>
      </c>
      <c r="C65" s="37">
        <v>536</v>
      </c>
      <c r="D65" s="38">
        <v>0.31</v>
      </c>
      <c r="E65" s="37">
        <v>20</v>
      </c>
      <c r="F65" s="55" t="s">
        <v>211</v>
      </c>
      <c r="G65" s="40" t="s">
        <v>251</v>
      </c>
    </row>
    <row r="66" spans="2:7" x14ac:dyDescent="0.25">
      <c r="B66" s="35" t="s">
        <v>300</v>
      </c>
      <c r="C66" s="37">
        <v>537</v>
      </c>
      <c r="D66" s="38">
        <v>0.4</v>
      </c>
      <c r="E66" s="37">
        <v>20</v>
      </c>
      <c r="F66" s="55" t="s">
        <v>211</v>
      </c>
      <c r="G66" s="40" t="s">
        <v>251</v>
      </c>
    </row>
    <row r="67" spans="2:7" ht="30" x14ac:dyDescent="0.25">
      <c r="B67" s="35" t="s">
        <v>301</v>
      </c>
      <c r="C67" s="37">
        <v>538</v>
      </c>
      <c r="D67" s="38">
        <v>0.45</v>
      </c>
      <c r="E67" s="37">
        <v>20</v>
      </c>
      <c r="F67" s="55" t="s">
        <v>211</v>
      </c>
      <c r="G67" s="40" t="s">
        <v>232</v>
      </c>
    </row>
    <row r="68" spans="2:7" ht="30" x14ac:dyDescent="0.25">
      <c r="B68" s="35" t="s">
        <v>302</v>
      </c>
      <c r="C68" s="37">
        <v>540</v>
      </c>
      <c r="D68" s="38">
        <v>0.25</v>
      </c>
      <c r="E68" s="37">
        <v>10</v>
      </c>
      <c r="F68" s="55" t="s">
        <v>211</v>
      </c>
      <c r="G68" s="40" t="s">
        <v>232</v>
      </c>
    </row>
    <row r="69" spans="2:7" ht="30" x14ac:dyDescent="0.25">
      <c r="B69" s="35" t="s">
        <v>303</v>
      </c>
      <c r="C69" s="37">
        <v>541</v>
      </c>
      <c r="D69" s="38">
        <v>0.3</v>
      </c>
      <c r="E69" s="37">
        <v>20</v>
      </c>
      <c r="F69" s="55" t="s">
        <v>211</v>
      </c>
      <c r="G69" s="40" t="s">
        <v>232</v>
      </c>
    </row>
    <row r="70" spans="2:7" ht="30" x14ac:dyDescent="0.25">
      <c r="B70" s="35" t="s">
        <v>304</v>
      </c>
      <c r="C70" s="37">
        <v>542</v>
      </c>
      <c r="D70" s="38">
        <v>0.26</v>
      </c>
      <c r="E70" s="37">
        <v>10</v>
      </c>
      <c r="F70" s="55" t="s">
        <v>211</v>
      </c>
      <c r="G70" s="40" t="s">
        <v>232</v>
      </c>
    </row>
    <row r="71" spans="2:7" ht="30" x14ac:dyDescent="0.25">
      <c r="B71" s="35" t="s">
        <v>305</v>
      </c>
      <c r="C71" s="37">
        <v>543</v>
      </c>
      <c r="D71" s="38">
        <v>7.0000000000000007E-2</v>
      </c>
      <c r="E71" s="37">
        <v>5</v>
      </c>
      <c r="F71" s="55" t="s">
        <v>211</v>
      </c>
      <c r="G71" s="40" t="s">
        <v>232</v>
      </c>
    </row>
    <row r="72" spans="2:7" ht="30" x14ac:dyDescent="0.25">
      <c r="B72" s="33" t="s">
        <v>306</v>
      </c>
      <c r="C72" s="37">
        <v>544</v>
      </c>
      <c r="D72" s="38">
        <v>0.17</v>
      </c>
      <c r="E72" s="37">
        <v>4</v>
      </c>
      <c r="F72" s="55" t="s">
        <v>211</v>
      </c>
      <c r="G72" s="40" t="s">
        <v>232</v>
      </c>
    </row>
    <row r="73" spans="2:7" x14ac:dyDescent="0.25">
      <c r="B73" s="33" t="s">
        <v>307</v>
      </c>
      <c r="C73" s="37">
        <v>545</v>
      </c>
      <c r="D73" s="38">
        <v>0.15</v>
      </c>
      <c r="E73" s="37">
        <v>5</v>
      </c>
      <c r="F73" s="64" t="s">
        <v>216</v>
      </c>
      <c r="G73" s="40" t="s">
        <v>216</v>
      </c>
    </row>
    <row r="74" spans="2:7" x14ac:dyDescent="0.25">
      <c r="B74" s="33" t="s">
        <v>308</v>
      </c>
      <c r="C74" s="37">
        <v>547</v>
      </c>
      <c r="D74" s="38">
        <v>0.4</v>
      </c>
      <c r="E74" s="37">
        <v>10</v>
      </c>
      <c r="F74" s="64" t="s">
        <v>216</v>
      </c>
      <c r="G74" s="40" t="s">
        <v>216</v>
      </c>
    </row>
  </sheetData>
  <sortState xmlns:xlrd2="http://schemas.microsoft.com/office/spreadsheetml/2017/richdata2" ref="B4:F71">
    <sortCondition ref="B4:B71"/>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03782-CE54-420C-B3FB-4ACE222C91C9}">
  <dimension ref="B2:D14"/>
  <sheetViews>
    <sheetView workbookViewId="0">
      <selection activeCell="C14" sqref="C14"/>
    </sheetView>
  </sheetViews>
  <sheetFormatPr defaultColWidth="8.85546875" defaultRowHeight="15" x14ac:dyDescent="0.25"/>
  <cols>
    <col min="1" max="1" width="8.85546875" style="42"/>
    <col min="2" max="2" width="19.42578125" style="42" customWidth="1"/>
    <col min="3" max="3" width="12.28515625" style="42" customWidth="1"/>
    <col min="4" max="4" width="12" style="42" bestFit="1" customWidth="1"/>
    <col min="5" max="16384" width="8.85546875" style="42"/>
  </cols>
  <sheetData>
    <row r="2" spans="2:4" x14ac:dyDescent="0.25">
      <c r="B2" s="102" t="s">
        <v>50</v>
      </c>
      <c r="D2" s="102" t="s">
        <v>53</v>
      </c>
    </row>
    <row r="3" spans="2:4" x14ac:dyDescent="0.25">
      <c r="B3" s="35" t="s">
        <v>309</v>
      </c>
      <c r="D3" s="35" t="s">
        <v>310</v>
      </c>
    </row>
    <row r="4" spans="2:4" x14ac:dyDescent="0.25">
      <c r="B4" s="35" t="s">
        <v>311</v>
      </c>
      <c r="D4" s="35" t="s">
        <v>54</v>
      </c>
    </row>
    <row r="5" spans="2:4" x14ac:dyDescent="0.25">
      <c r="B5" s="35" t="s">
        <v>312</v>
      </c>
    </row>
    <row r="6" spans="2:4" x14ac:dyDescent="0.25">
      <c r="B6" s="35" t="s">
        <v>313</v>
      </c>
    </row>
    <row r="7" spans="2:4" x14ac:dyDescent="0.25">
      <c r="B7" s="35" t="s">
        <v>51</v>
      </c>
    </row>
    <row r="8" spans="2:4" x14ac:dyDescent="0.25">
      <c r="B8" s="35" t="s">
        <v>314</v>
      </c>
    </row>
    <row r="9" spans="2:4" x14ac:dyDescent="0.25">
      <c r="B9" s="35" t="s">
        <v>315</v>
      </c>
    </row>
    <row r="10" spans="2:4" x14ac:dyDescent="0.25">
      <c r="B10" s="35" t="s">
        <v>316</v>
      </c>
    </row>
    <row r="12" spans="2:4" ht="28.15" customHeight="1" x14ac:dyDescent="0.25">
      <c r="B12" s="119" t="s">
        <v>317</v>
      </c>
      <c r="C12" s="119"/>
    </row>
    <row r="13" spans="2:4" x14ac:dyDescent="0.25">
      <c r="B13" s="35" t="s">
        <v>318</v>
      </c>
      <c r="C13" s="35">
        <v>1.23</v>
      </c>
    </row>
    <row r="14" spans="2:4" x14ac:dyDescent="0.25">
      <c r="B14" s="35" t="s">
        <v>319</v>
      </c>
      <c r="C14" s="35">
        <v>6.18</v>
      </c>
    </row>
  </sheetData>
  <mergeCells count="1">
    <mergeCell ref="B12:C1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8A4627059B5AB4C9F3E182BA441E4E7" ma:contentTypeVersion="6" ma:contentTypeDescription="Create a new document." ma:contentTypeScope="" ma:versionID="75900251e2a07c48ae918612a3ca135b">
  <xsd:schema xmlns:xsd="http://www.w3.org/2001/XMLSchema" xmlns:xs="http://www.w3.org/2001/XMLSchema" xmlns:p="http://schemas.microsoft.com/office/2006/metadata/properties" xmlns:ns2="526ff961-5364-42fe-acd3-c5af2cfeb84d" xmlns:ns3="bd33d642-2297-42af-837d-98292f9a3f35" targetNamespace="http://schemas.microsoft.com/office/2006/metadata/properties" ma:root="true" ma:fieldsID="52ca3137e2d1a0927bf667002e7ce8dc" ns2:_="" ns3:_="">
    <xsd:import namespace="526ff961-5364-42fe-acd3-c5af2cfeb84d"/>
    <xsd:import namespace="bd33d642-2297-42af-837d-98292f9a3f35"/>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6ff961-5364-42fe-acd3-c5af2cfeb84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d33d642-2297-42af-837d-98292f9a3f35"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F18689-68D8-4516-AEDD-5D80C4E10CEC}">
  <ds:schemaRefs>
    <ds:schemaRef ds:uri="http://schemas.microsoft.com/sharepoint/v3/contenttype/forms"/>
  </ds:schemaRefs>
</ds:datastoreItem>
</file>

<file path=customXml/itemProps2.xml><?xml version="1.0" encoding="utf-8"?>
<ds:datastoreItem xmlns:ds="http://schemas.openxmlformats.org/officeDocument/2006/customXml" ds:itemID="{63775B72-6EDC-466F-9857-4B50EBF31D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6ff961-5364-42fe-acd3-c5af2cfeb84d"/>
    <ds:schemaRef ds:uri="bd33d642-2297-42af-837d-98292f9a3f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DE06632-6169-4B3F-AFE7-9D49D1CC156E}">
  <ds:schemaRefs>
    <ds:schemaRef ds:uri="http://schemas.microsoft.com/office/2006/metadata/properties"/>
    <ds:schemaRef ds:uri="http://schemas.microsoft.com/office/infopath/2007/PartnerControls"/>
  </ds:schemaRefs>
</ds:datastoreItem>
</file>

<file path=docMetadata/LabelInfo.xml><?xml version="1.0" encoding="utf-8"?>
<clbl:labelList xmlns:clbl="http://schemas.microsoft.com/office/2020/mipLabelMetadata">
  <clbl:label id="{57a85a10-258b-45b4-a519-c96c7721094c}" enabled="0" method="" siteId="{57a85a10-258b-45b4-a519-c96c7721094c}"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Instructions</vt:lpstr>
      <vt:lpstr>ITS Delay Worksheet</vt:lpstr>
      <vt:lpstr>Emissions Reduction Worksheet</vt:lpstr>
      <vt:lpstr>Inputs &amp; Outputs</vt:lpstr>
      <vt:lpstr>Preventable Crash data</vt:lpstr>
      <vt:lpstr>Raw Crash data</vt:lpstr>
      <vt:lpstr>Ped bike commuter analysis data</vt:lpstr>
      <vt:lpstr>CRF Lookup Table</vt:lpstr>
      <vt:lpstr>Regional Crash Rates</vt:lpstr>
      <vt:lpstr>Frequently Asked Questions</vt:lpstr>
      <vt:lpstr>_2022_Volume_ADT</vt:lpstr>
      <vt:lpstr>Application_ID_Number</vt:lpstr>
      <vt:lpstr>'Emissions Reduction Worksheet'!Print_Area</vt:lpstr>
      <vt:lpstr>'Inputs &amp; Outputs'!Print_Area</vt:lpstr>
      <vt:lpstr>Instructions!Print_Area</vt:lpstr>
      <vt:lpstr>'ITS Delay Worksheet'!Print_Area</vt:lpstr>
      <vt:lpstr>Project_Title</vt:lpstr>
      <vt:lpstr>Sponsor_ID_Number__CSJ__etc.</vt:lpstr>
    </vt:vector>
  </TitlesOfParts>
  <Manager/>
  <Company>Houston-Galveston Area Council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Pappas, Eleni - HPW</cp:lastModifiedBy>
  <cp:revision/>
  <dcterms:created xsi:type="dcterms:W3CDTF">2012-07-25T15:48:32Z</dcterms:created>
  <dcterms:modified xsi:type="dcterms:W3CDTF">2024-02-15T16:11:04Z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0x010100D8A4627059B5AB4C9F3E182BA441E4E7</vt:lpwstr>
  </property>
  <property fmtid="{D5CDD505-2E9C-101B-9397-08002B2CF9AE}" pid="3" name="MediaServiceImageTags">
    <vt:lpwstr/>
  </property>
  <property fmtid="{D5CDD505-2E9C-101B-9397-08002B2CF9AE}" pid="4" name="Order">
    <vt:r8>5321500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