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eleted After 30 Days\Kalvin Williams\Northline TC\Bid Documents\CSP\"/>
    </mc:Choice>
  </mc:AlternateContent>
  <xr:revisionPtr revIDLastSave="0" documentId="8_{1D2F2FA2-5A4A-4FB1-80EE-0542594D2192}" xr6:coauthVersionLast="47" xr6:coauthVersionMax="47" xr10:uidLastSave="{00000000-0000-0000-0000-000000000000}"/>
  <bookViews>
    <workbookView xWindow="1530" yWindow="1380" windowWidth="26070" windowHeight="14025" xr2:uid="{F9B3EB62-B06E-4F2D-A0D2-5FDB93C5CD33}"/>
  </bookViews>
  <sheets>
    <sheet name="NLTC Estimate" sheetId="2" r:id="rId1"/>
    <sheet name="NLTC SOV" sheetId="3" r:id="rId2"/>
  </sheets>
  <definedNames>
    <definedName name="_xlnm._FilterDatabase" localSheetId="0" hidden="1">'NLTC Estimate'!$A$8:$G$141</definedName>
    <definedName name="_xlnm._FilterDatabase" localSheetId="1" hidden="1">'NLTC SOV'!$A$9:$G$118</definedName>
    <definedName name="_xlnm.Print_Area" localSheetId="0">'NLTC Estimate'!$A$1:$G$46</definedName>
    <definedName name="_xlnm.Print_Area" localSheetId="1">'NLTC SOV'!$A$1:$G$43</definedName>
    <definedName name="_xlnm.Print_Titles" localSheetId="0">'NLTC Estimate'!$1:$11</definedName>
    <definedName name="_xlnm.Print_Titles" localSheetId="1">'NLTC SOV'!$1:$12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G16" i="3"/>
  <c r="G15" i="3"/>
  <c r="G14" i="3"/>
  <c r="G10" i="2"/>
  <c r="G13" i="2"/>
  <c r="G14" i="2"/>
  <c r="E14" i="2"/>
  <c r="G134" i="2"/>
  <c r="G17" i="2"/>
  <c r="G46" i="3"/>
  <c r="G45" i="2"/>
  <c r="E72" i="2"/>
  <c r="G72" i="2" s="1"/>
  <c r="G73" i="2"/>
  <c r="G74" i="2"/>
  <c r="G66" i="2"/>
  <c r="G67" i="2"/>
  <c r="G53" i="2"/>
  <c r="G54" i="2"/>
  <c r="G52" i="2"/>
  <c r="G48" i="2"/>
  <c r="G138" i="2"/>
  <c r="G71" i="2" l="1"/>
  <c r="G113" i="2"/>
  <c r="G107" i="2"/>
  <c r="G103" i="2"/>
  <c r="G105" i="2"/>
  <c r="G86" i="2"/>
  <c r="G162" i="3"/>
  <c r="G161" i="3"/>
  <c r="G160" i="3"/>
  <c r="G140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8" i="3"/>
  <c r="G19" i="3"/>
  <c r="G20" i="3"/>
  <c r="G17" i="3"/>
  <c r="G161" i="2"/>
  <c r="G160" i="2"/>
  <c r="G159" i="2"/>
  <c r="A8" i="3"/>
  <c r="B8" i="3"/>
  <c r="G112" i="2"/>
  <c r="G119" i="2"/>
  <c r="G120" i="2"/>
  <c r="G122" i="2"/>
  <c r="G123" i="2"/>
  <c r="G124" i="2"/>
  <c r="G125" i="2"/>
  <c r="G126" i="2"/>
  <c r="G127" i="2"/>
  <c r="G128" i="2"/>
  <c r="G129" i="2"/>
  <c r="G130" i="2"/>
  <c r="G132" i="2"/>
  <c r="G133" i="2"/>
  <c r="G135" i="2"/>
  <c r="G136" i="2"/>
  <c r="G137" i="2"/>
  <c r="G106" i="2"/>
  <c r="G108" i="2"/>
  <c r="G109" i="2"/>
  <c r="G110" i="2"/>
  <c r="G115" i="2"/>
  <c r="G116" i="2"/>
  <c r="G117" i="2"/>
  <c r="G96" i="2"/>
  <c r="G97" i="2"/>
  <c r="G99" i="2"/>
  <c r="G100" i="2"/>
  <c r="G101" i="2"/>
  <c r="G102" i="2"/>
  <c r="G94" i="2"/>
  <c r="G84" i="2"/>
  <c r="G87" i="2"/>
  <c r="G88" i="2"/>
  <c r="G89" i="2"/>
  <c r="G91" i="2"/>
  <c r="G92" i="2"/>
  <c r="G59" i="2"/>
  <c r="G61" i="2"/>
  <c r="G62" i="2"/>
  <c r="G63" i="2"/>
  <c r="G64" i="2"/>
  <c r="G65" i="2"/>
  <c r="G68" i="2"/>
  <c r="G69" i="2"/>
  <c r="G75" i="2"/>
  <c r="G76" i="2"/>
  <c r="G78" i="2"/>
  <c r="G79" i="2"/>
  <c r="G80" i="2"/>
  <c r="G82" i="2"/>
  <c r="G83" i="2"/>
  <c r="G43" i="2"/>
  <c r="G46" i="2"/>
  <c r="G51" i="2"/>
  <c r="G56" i="2"/>
  <c r="G57" i="2"/>
  <c r="G58" i="2"/>
  <c r="G31" i="2"/>
  <c r="G32" i="2"/>
  <c r="G33" i="2"/>
  <c r="G34" i="2"/>
  <c r="G35" i="2"/>
  <c r="G37" i="2"/>
  <c r="G39" i="2"/>
  <c r="G22" i="2"/>
  <c r="G24" i="2"/>
  <c r="G25" i="2"/>
  <c r="G26" i="2"/>
  <c r="G27" i="2"/>
  <c r="G28" i="2"/>
  <c r="G29" i="2"/>
  <c r="G30" i="2"/>
  <c r="G19" i="2"/>
  <c r="G21" i="2"/>
  <c r="G143" i="3" l="1"/>
  <c r="G93" i="2"/>
  <c r="G95" i="2" l="1"/>
  <c r="G50" i="2"/>
  <c r="G18" i="2"/>
  <c r="G44" i="2"/>
  <c r="G42" i="2"/>
  <c r="G40" i="2"/>
  <c r="G36" i="2"/>
  <c r="G11" i="3" l="1"/>
  <c r="G141" i="2" l="1"/>
  <c r="G147" i="2" l="1"/>
  <c r="G148" i="2" s="1"/>
</calcChain>
</file>

<file path=xl/sharedStrings.xml><?xml version="1.0" encoding="utf-8"?>
<sst xmlns="http://schemas.openxmlformats.org/spreadsheetml/2006/main" count="692" uniqueCount="221">
  <si>
    <t>NORTHLINE TRANSIT CENTER PARKING GARAGE ESTIMATE BREAKDOWN</t>
  </si>
  <si>
    <t>Updated:</t>
  </si>
  <si>
    <t xml:space="preserve">FORMULAS </t>
  </si>
  <si>
    <t>CONSULTANT TO FILL</t>
  </si>
  <si>
    <t>Bid Item No</t>
  </si>
  <si>
    <t>Item Description</t>
  </si>
  <si>
    <t>SPEC
#:</t>
  </si>
  <si>
    <t>Unit</t>
  </si>
  <si>
    <t>Estimated Unit Price</t>
  </si>
  <si>
    <t>Plan QTY</t>
  </si>
  <si>
    <t>Total Cost</t>
  </si>
  <si>
    <t>Total Amounts</t>
  </si>
  <si>
    <t>Division 1 - General Requirements</t>
  </si>
  <si>
    <t>Temporary Facilities (incl. site office and maintenance)</t>
  </si>
  <si>
    <t>SWPPP and Site Maintenance</t>
  </si>
  <si>
    <t>01570, 01575, 01576, 01578</t>
  </si>
  <si>
    <t>Mo</t>
  </si>
  <si>
    <t>Traffic Control</t>
  </si>
  <si>
    <t>01554, 01555</t>
  </si>
  <si>
    <t>Division 2 - Demolition</t>
  </si>
  <si>
    <t>N/A</t>
  </si>
  <si>
    <t>Demolition - Buildings</t>
  </si>
  <si>
    <t>02050, 02221</t>
  </si>
  <si>
    <t>Demolition - Clear and Grub</t>
  </si>
  <si>
    <t>LS</t>
  </si>
  <si>
    <t>Division 3 - Concrete</t>
  </si>
  <si>
    <t>CIP - Slab on Grade</t>
  </si>
  <si>
    <t>033000, 03200, 03310</t>
  </si>
  <si>
    <t>SF</t>
  </si>
  <si>
    <t>PT - Concrete Beams</t>
  </si>
  <si>
    <t>03200, 03310</t>
  </si>
  <si>
    <t>CY</t>
  </si>
  <si>
    <t>30"x30" CIP Concrete Column</t>
  </si>
  <si>
    <t>LF</t>
  </si>
  <si>
    <t>16"x24" CIP Concrete Column</t>
  </si>
  <si>
    <t>18"X48" CIP Column</t>
  </si>
  <si>
    <t>16"x16" CIP Column</t>
  </si>
  <si>
    <t>12" Shear Wall</t>
  </si>
  <si>
    <t>12" Tank Wall</t>
  </si>
  <si>
    <t>Tank Waterproofing</t>
  </si>
  <si>
    <t>3.10</t>
  </si>
  <si>
    <t>Tank Slab</t>
  </si>
  <si>
    <t>Tank Lid</t>
  </si>
  <si>
    <t>Post - Tension Slab</t>
  </si>
  <si>
    <t>033816, 03200, 03310</t>
  </si>
  <si>
    <t>Stair Pan Concrete</t>
  </si>
  <si>
    <t>Step</t>
  </si>
  <si>
    <t>Structural Concrete - Foundation and Grade Beams</t>
  </si>
  <si>
    <t>Division 4 - Masonry</t>
  </si>
  <si>
    <t>Brick Veneer Panel</t>
  </si>
  <si>
    <t>04200 FL</t>
  </si>
  <si>
    <t>CMU</t>
  </si>
  <si>
    <t>042200</t>
  </si>
  <si>
    <t>Division 5 - Metals</t>
  </si>
  <si>
    <t>Structural Steel</t>
  </si>
  <si>
    <t>051200</t>
  </si>
  <si>
    <t>TN</t>
  </si>
  <si>
    <t>Structural Steel Coating</t>
  </si>
  <si>
    <t>Stair Elements - Panels, Landings and Handrails</t>
  </si>
  <si>
    <t>05511 FL, 05730</t>
  </si>
  <si>
    <t>Flight</t>
  </si>
  <si>
    <t>Misc. Metals</t>
  </si>
  <si>
    <t>09961</t>
  </si>
  <si>
    <t>Division 6 - Wood, Plastics, and Composites</t>
  </si>
  <si>
    <t>Misc. Blocking</t>
  </si>
  <si>
    <t>Division 7 - Thermal and Moisture Protection</t>
  </si>
  <si>
    <t xml:space="preserve"> </t>
  </si>
  <si>
    <t>Traffic Bearing Waterproofing Membrane</t>
  </si>
  <si>
    <t>07141 FL</t>
  </si>
  <si>
    <t>Metal Roofing System</t>
  </si>
  <si>
    <t>07411, 07541 FL, 07620 FL</t>
  </si>
  <si>
    <t>EFIS System</t>
  </si>
  <si>
    <t>Misc. Caulking - Retail Spaces</t>
  </si>
  <si>
    <t>Misc. Fireproofing - Retail Spaces</t>
  </si>
  <si>
    <t>Division 8 - Openings</t>
  </si>
  <si>
    <t>Doors, Frames and Hardware</t>
  </si>
  <si>
    <t>08111 FL, 08311 FL, 08422 FL, 08710</t>
  </si>
  <si>
    <t>Storefront Glazing</t>
  </si>
  <si>
    <t>08431, 08443, 08800 FL</t>
  </si>
  <si>
    <t>Curtain Wall Glazing System</t>
  </si>
  <si>
    <t>08441 FL, 08800 FL</t>
  </si>
  <si>
    <t>Interior Windows/Glass Finishes</t>
  </si>
  <si>
    <t>08800 FL</t>
  </si>
  <si>
    <t>Division 9 - Finishes</t>
  </si>
  <si>
    <t>Interior Walls</t>
  </si>
  <si>
    <t>09211 FL, 09221 FL, 09290</t>
  </si>
  <si>
    <t>Tilling</t>
  </si>
  <si>
    <t>09301</t>
  </si>
  <si>
    <t>Ceilings - Suspended Ceiling</t>
  </si>
  <si>
    <t>09511 FL</t>
  </si>
  <si>
    <t>Ceilings - Water Resistant</t>
  </si>
  <si>
    <t>Ceilings - Waiting Room Ceiling System</t>
  </si>
  <si>
    <t>Laminated Vinyl Tile</t>
  </si>
  <si>
    <t>Rubber Wall Base</t>
  </si>
  <si>
    <t>Concrete Sealant</t>
  </si>
  <si>
    <t>Interior Paint</t>
  </si>
  <si>
    <t>09911 FL</t>
  </si>
  <si>
    <t>Division 10 - Specialties</t>
  </si>
  <si>
    <t>Exterior Directional Signs</t>
  </si>
  <si>
    <t>Parking Signage</t>
  </si>
  <si>
    <t>Exterior Commercial Signage - Furnish and Install</t>
  </si>
  <si>
    <t>Sunshade</t>
  </si>
  <si>
    <t>EA</t>
  </si>
  <si>
    <t>Kitchen/Breakroom Appliances</t>
  </si>
  <si>
    <t>Toilet/Bath Accessories</t>
  </si>
  <si>
    <t>102800 FL</t>
  </si>
  <si>
    <t>Division 12 - Furnishings</t>
  </si>
  <si>
    <t>Casework</t>
  </si>
  <si>
    <t>Countertops</t>
  </si>
  <si>
    <t>Office Furniture</t>
  </si>
  <si>
    <t>Division 14 - Conveying Equipment</t>
  </si>
  <si>
    <t>Elevator A</t>
  </si>
  <si>
    <t>142100 FL</t>
  </si>
  <si>
    <t>Elevator B</t>
  </si>
  <si>
    <t>Elevator C</t>
  </si>
  <si>
    <t>Division 21 - Fire Suppression</t>
  </si>
  <si>
    <t>Fire Suppression System - FDC, Control System and Piping/Valves all sizes incl. couplings, insulation and hangers</t>
  </si>
  <si>
    <t>211119, 210517, 210518, 210523, 210529, 210553, 210700, 211200, 211313, 211316</t>
  </si>
  <si>
    <t>Heat Trace System</t>
  </si>
  <si>
    <t>Fire Pump and Controls</t>
  </si>
  <si>
    <t>213113, 213400</t>
  </si>
  <si>
    <t>Fire Tank</t>
  </si>
  <si>
    <t>Division 22 - Plumbing</t>
  </si>
  <si>
    <t>2" Natural Gas Poly Piping/valves, incl coupling insulation and hangers</t>
  </si>
  <si>
    <t>2" Natural Gas Steel Piping/valves, incl coupling insulation and hangers</t>
  </si>
  <si>
    <t>Water distribution System (incl piping, valves, coupling, insulation and hangers)</t>
  </si>
  <si>
    <t>02111, 02512, 02513, 02514, 02515, 02520, 02525, 02526</t>
  </si>
  <si>
    <t>Sewer distribution System ((incl piping, valves, coupling, insulation and hangers)</t>
  </si>
  <si>
    <t>02531, 02533, 02558</t>
  </si>
  <si>
    <t>Building Stormwater Distribution System (incl piping, valves, coupling, insulation and hangers)</t>
  </si>
  <si>
    <t>02631, 02633</t>
  </si>
  <si>
    <t>Electric Water Heater</t>
  </si>
  <si>
    <t>Plumbing Fixtures</t>
  </si>
  <si>
    <t>224213.13, 224216.13, 224216.13</t>
  </si>
  <si>
    <t>Division 23 - Heating, Ventilating, and Air-Conditioning (HVAC)</t>
  </si>
  <si>
    <t>Refrigerant Piping (incl piping, valves, coupling, insulation and hangers)</t>
  </si>
  <si>
    <t>HVAC Ductwork (incl. ductwork, insulation, hangers, grills and couplings)</t>
  </si>
  <si>
    <t>230713, 233113, 233346</t>
  </si>
  <si>
    <t>HVAC Fans</t>
  </si>
  <si>
    <t>PTAC - Package Terminal Air Conditioner</t>
  </si>
  <si>
    <t>Convection Heating and Cooling Units - all sizes</t>
  </si>
  <si>
    <t xml:space="preserve">Division 26 - Electrical  </t>
  </si>
  <si>
    <t>Electrical Feeders and Equipment Connections</t>
  </si>
  <si>
    <t>16110, 16120, 16130</t>
  </si>
  <si>
    <t>Low Voltage Transformers</t>
  </si>
  <si>
    <t>Electrical Panels, Low Voltage Distribution Equipment &amp; Circuit Protective Devices</t>
  </si>
  <si>
    <t>262416, 262816</t>
  </si>
  <si>
    <t>UPS System - 25 kva</t>
  </si>
  <si>
    <t>Lightning Protection System</t>
  </si>
  <si>
    <t>Exterior Lighting Fixtures</t>
  </si>
  <si>
    <t>265619, 265613</t>
  </si>
  <si>
    <t>Division 27 - Communications</t>
  </si>
  <si>
    <t>Communications Equipment (incl. data cable, outlets, racks, equipment, etc.)</t>
  </si>
  <si>
    <t>Audio-Video System - Display Monitors and Speakers</t>
  </si>
  <si>
    <t>Division 28 - Electronic Safety and Security</t>
  </si>
  <si>
    <t>Video Surveillance (incl. installation, cameras, conduit, cabinets, and camera poles)</t>
  </si>
  <si>
    <t>Emergency Call Stations</t>
  </si>
  <si>
    <t>Fire Detection and Alarm (incl. installation, devices, conduit, control panel, etc.)</t>
  </si>
  <si>
    <t>Division 31 - Earthwork</t>
  </si>
  <si>
    <t>02200</t>
  </si>
  <si>
    <t>Excavate and Fill - Foundation</t>
  </si>
  <si>
    <t>02316</t>
  </si>
  <si>
    <t>Excavate and Fill - Drainage Vault</t>
  </si>
  <si>
    <t>02317</t>
  </si>
  <si>
    <t>Division 32 - Exterior Improvements</t>
  </si>
  <si>
    <t>Base Course - All Depths</t>
  </si>
  <si>
    <t>02711</t>
  </si>
  <si>
    <t>Asphalt Pavement - All Depths</t>
  </si>
  <si>
    <t>341, 02741, 02743</t>
  </si>
  <si>
    <t>Concrete Pavement - All Depths</t>
  </si>
  <si>
    <t>02751, 02752, 02753, 02754</t>
  </si>
  <si>
    <t>Curbs, Gutters, Sidewalks and Driveways</t>
  </si>
  <si>
    <t>02771</t>
  </si>
  <si>
    <t>Pavement Markings and Speed Bumps</t>
  </si>
  <si>
    <t>02761, 02762, 02764, 02767</t>
  </si>
  <si>
    <t>Street Furniture (incl. park benches, bike racks, etc.)</t>
  </si>
  <si>
    <t>Fencing - Metal Security Fence</t>
  </si>
  <si>
    <t>Fencing - Masonry Screening Fencing - Woodcast Precast Concrete Panels</t>
  </si>
  <si>
    <t>Landscape Planting</t>
  </si>
  <si>
    <t>Division 33 - Utilities</t>
  </si>
  <si>
    <t>Traffic Signal - Bus Exit</t>
  </si>
  <si>
    <t>Traffic Signal - Mid-Block Ped Crossing</t>
  </si>
  <si>
    <t>Water Connection (incl. meter, vault and connections)</t>
  </si>
  <si>
    <t>Sanitary Sewer Connection (incl. manholes, basin, connections)</t>
  </si>
  <si>
    <t>Storm Drain Connection (incl. manholes, interceptor, connections)</t>
  </si>
  <si>
    <t>Electrical Service Connection Coordination</t>
  </si>
  <si>
    <t>METRO ITEMS FOR PROJECT BUDGET</t>
  </si>
  <si>
    <t>Relocation OH Power Lines and Transformer - Payment to CPE</t>
  </si>
  <si>
    <t>METRO Contingency (incl. Allowance Escalation)</t>
  </si>
  <si>
    <t>NORTHLINE TRANSIT CENTER PARKING GARAGE - SCHEDULE OF VALUES</t>
  </si>
  <si>
    <t>CONSULTANT TO FILL IN</t>
  </si>
  <si>
    <t>FORMULAS</t>
  </si>
  <si>
    <t>BIDDER COMPANY NAME:</t>
  </si>
  <si>
    <t>BIDDER TO FILL IN</t>
  </si>
  <si>
    <t>DATE:</t>
  </si>
  <si>
    <t>SPEC #:</t>
  </si>
  <si>
    <t>Bid Unit Price</t>
  </si>
  <si>
    <t>Quantities</t>
  </si>
  <si>
    <t>Total Bid Amount</t>
  </si>
  <si>
    <t>Steel Cable Barrier System</t>
  </si>
  <si>
    <t>Northline METRORail Station Improvements to accommodate mid-block crossing (LS Allowance)</t>
  </si>
  <si>
    <t>02110, 02233, 02201</t>
  </si>
  <si>
    <t>01520</t>
  </si>
  <si>
    <t>Division 06</t>
  </si>
  <si>
    <t>07242</t>
  </si>
  <si>
    <t>07920</t>
  </si>
  <si>
    <t>07844 FL</t>
  </si>
  <si>
    <t>Division 09</t>
  </si>
  <si>
    <t>01014</t>
  </si>
  <si>
    <t>Division 22</t>
  </si>
  <si>
    <t>Division 23</t>
  </si>
  <si>
    <t>Division 26</t>
  </si>
  <si>
    <t>16120, Division 28</t>
  </si>
  <si>
    <t>0</t>
  </si>
  <si>
    <t>Division 0 - Bonds, Permits and Mobilization</t>
  </si>
  <si>
    <t>0.1</t>
  </si>
  <si>
    <t>Performance and Payment Bond (3%)</t>
  </si>
  <si>
    <t>Construction Permits</t>
  </si>
  <si>
    <t>Mobilization and Restore Premesis to Original Condition Include Demobilization - (5%)</t>
  </si>
  <si>
    <t>0.2</t>
  </si>
  <si>
    <t>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</si>
</sst>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#,##0;\-###0;\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16" fillId="0" borderId="0"/>
    <xf numFmtId="0" fontId="7" fillId="0" borderId="0"/>
    <xf numFmtId="44" fontId="7" fillId="0" borderId="0" applyFont="0" applyFill="0" applyBorder="0" applyAlignment="0" applyProtection="0"/>
  </cellStyleXfs>
  <cellXfs count="17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44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44" fontId="0" fillId="3" borderId="0" xfId="2" applyFont="1" applyFill="1" applyAlignment="1">
      <alignment horizontal="center" vertical="center"/>
    </xf>
    <xf numFmtId="44" fontId="0" fillId="0" borderId="0" xfId="2" applyFont="1" applyFill="1" applyAlignment="1">
      <alignment horizontal="center" vertical="center"/>
    </xf>
    <xf numFmtId="44" fontId="2" fillId="0" borderId="0" xfId="2" applyFont="1" applyFill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0" fillId="4" borderId="0" xfId="0" applyFill="1"/>
    <xf numFmtId="0" fontId="0" fillId="0" borderId="0" xfId="0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/>
    <xf numFmtId="44" fontId="9" fillId="0" borderId="1" xfId="2" applyFont="1" applyFill="1" applyBorder="1" applyAlignment="1">
      <alignment horizontal="center" vertical="center"/>
    </xf>
    <xf numFmtId="0" fontId="9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44" fontId="9" fillId="0" borderId="0" xfId="2" applyFont="1" applyAlignment="1">
      <alignment horizontal="center" vertical="center"/>
    </xf>
    <xf numFmtId="0" fontId="10" fillId="0" borderId="0" xfId="0" applyFont="1"/>
    <xf numFmtId="0" fontId="10" fillId="0" borderId="6" xfId="0" applyFont="1" applyBorder="1" applyAlignment="1">
      <alignment horizontal="right" vertical="center"/>
    </xf>
    <xf numFmtId="0" fontId="11" fillId="0" borderId="0" xfId="0" applyFont="1"/>
    <xf numFmtId="0" fontId="9" fillId="4" borderId="12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0" xfId="0" applyFont="1" applyFill="1"/>
    <xf numFmtId="0" fontId="9" fillId="4" borderId="8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4" fontId="9" fillId="0" borderId="0" xfId="2" applyNumberFormat="1" applyFont="1" applyAlignment="1">
      <alignment horizontal="center" vertical="center"/>
    </xf>
    <xf numFmtId="10" fontId="9" fillId="0" borderId="0" xfId="3" applyNumberFormat="1" applyFont="1" applyAlignment="1">
      <alignment horizontal="center" vertical="center"/>
    </xf>
    <xf numFmtId="14" fontId="10" fillId="0" borderId="0" xfId="0" applyNumberFormat="1" applyFont="1" applyAlignment="1">
      <alignment horizontal="right" vertical="center"/>
    </xf>
    <xf numFmtId="14" fontId="10" fillId="0" borderId="0" xfId="0" applyNumberFormat="1" applyFont="1" applyAlignment="1">
      <alignment horizontal="left" vertical="center"/>
    </xf>
    <xf numFmtId="0" fontId="0" fillId="7" borderId="15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1" xfId="0" applyFont="1" applyBorder="1" applyAlignment="1">
      <alignment horizontal="right"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44" fontId="11" fillId="0" borderId="0" xfId="0" applyNumberFormat="1" applyFont="1"/>
    <xf numFmtId="0" fontId="0" fillId="0" borderId="0" xfId="0" applyAlignment="1">
      <alignment wrapText="1"/>
    </xf>
    <xf numFmtId="0" fontId="10" fillId="0" borderId="4" xfId="0" applyFont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12" fillId="8" borderId="12" xfId="0" quotePrefix="1" applyFont="1" applyFill="1" applyBorder="1" applyAlignment="1">
      <alignment horizontal="center" vertical="center"/>
    </xf>
    <xf numFmtId="0" fontId="13" fillId="8" borderId="12" xfId="0" quotePrefix="1" applyFont="1" applyFill="1" applyBorder="1" applyAlignment="1">
      <alignment horizontal="center" vertical="center" wrapText="1"/>
    </xf>
    <xf numFmtId="0" fontId="9" fillId="8" borderId="12" xfId="0" quotePrefix="1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9" fillId="8" borderId="12" xfId="4" applyFont="1" applyFill="1" applyBorder="1" applyAlignment="1">
      <alignment horizontal="left" vertical="center"/>
    </xf>
    <xf numFmtId="0" fontId="9" fillId="8" borderId="12" xfId="11" quotePrefix="1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left" vertical="center"/>
    </xf>
    <xf numFmtId="0" fontId="9" fillId="8" borderId="12" xfId="4" quotePrefix="1" applyFont="1" applyFill="1" applyBorder="1" applyAlignment="1">
      <alignment horizontal="center" vertical="center" wrapText="1"/>
    </xf>
    <xf numFmtId="0" fontId="13" fillId="8" borderId="12" xfId="4" quotePrefix="1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right" vertical="center"/>
    </xf>
    <xf numFmtId="0" fontId="9" fillId="4" borderId="18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8" borderId="13" xfId="4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1" fillId="0" borderId="30" xfId="0" applyFont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44" fontId="9" fillId="8" borderId="28" xfId="2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44" fontId="11" fillId="6" borderId="24" xfId="2" applyFont="1" applyFill="1" applyBorder="1" applyAlignment="1">
      <alignment horizontal="center" vertical="center"/>
    </xf>
    <xf numFmtId="44" fontId="9" fillId="4" borderId="35" xfId="2" applyFont="1" applyFill="1" applyBorder="1" applyAlignment="1">
      <alignment horizontal="center" vertical="center"/>
    </xf>
    <xf numFmtId="44" fontId="12" fillId="6" borderId="33" xfId="2" applyFont="1" applyFill="1" applyBorder="1" applyAlignment="1">
      <alignment horizontal="center" vertical="center"/>
    </xf>
    <xf numFmtId="44" fontId="9" fillId="4" borderId="33" xfId="2" applyFont="1" applyFill="1" applyBorder="1" applyAlignment="1">
      <alignment horizontal="center" vertical="center"/>
    </xf>
    <xf numFmtId="44" fontId="10" fillId="6" borderId="34" xfId="2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37" fontId="12" fillId="8" borderId="37" xfId="1" applyNumberFormat="1" applyFont="1" applyFill="1" applyBorder="1" applyAlignment="1">
      <alignment horizontal="center" vertical="center"/>
    </xf>
    <xf numFmtId="0" fontId="12" fillId="8" borderId="37" xfId="0" applyFont="1" applyFill="1" applyBorder="1" applyAlignment="1">
      <alignment horizontal="center" vertical="center"/>
    </xf>
    <xf numFmtId="2" fontId="12" fillId="8" borderId="37" xfId="0" applyNumberFormat="1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4" fontId="4" fillId="6" borderId="24" xfId="2" applyFont="1" applyFill="1" applyBorder="1" applyAlignment="1">
      <alignment horizontal="center" vertical="center"/>
    </xf>
    <xf numFmtId="44" fontId="0" fillId="4" borderId="35" xfId="2" applyFont="1" applyFill="1" applyBorder="1" applyAlignment="1">
      <alignment horizontal="center" vertical="center"/>
    </xf>
    <xf numFmtId="44" fontId="6" fillId="6" borderId="33" xfId="2" applyFont="1" applyFill="1" applyBorder="1" applyAlignment="1">
      <alignment horizontal="center" vertical="center"/>
    </xf>
    <xf numFmtId="44" fontId="6" fillId="4" borderId="33" xfId="2" applyFont="1" applyFill="1" applyBorder="1" applyAlignment="1">
      <alignment horizontal="center" vertical="center"/>
    </xf>
    <xf numFmtId="1" fontId="4" fillId="0" borderId="44" xfId="0" applyNumberFormat="1" applyFont="1" applyBorder="1" applyAlignment="1">
      <alignment horizontal="center" vertical="center"/>
    </xf>
    <xf numFmtId="1" fontId="0" fillId="4" borderId="45" xfId="0" applyNumberFormat="1" applyFill="1" applyBorder="1" applyAlignment="1">
      <alignment horizontal="center" vertical="center"/>
    </xf>
    <xf numFmtId="165" fontId="6" fillId="8" borderId="42" xfId="0" applyNumberFormat="1" applyFont="1" applyFill="1" applyBorder="1" applyAlignment="1">
      <alignment horizontal="center" vertical="center"/>
    </xf>
    <xf numFmtId="165" fontId="6" fillId="4" borderId="42" xfId="0" applyNumberFormat="1" applyFont="1" applyFill="1" applyBorder="1" applyAlignment="1">
      <alignment horizontal="center" vertical="center"/>
    </xf>
    <xf numFmtId="165" fontId="14" fillId="0" borderId="43" xfId="0" applyNumberFormat="1" applyFont="1" applyBorder="1" applyAlignment="1">
      <alignment horizontal="right" vertical="center" indent="1"/>
    </xf>
    <xf numFmtId="0" fontId="6" fillId="0" borderId="7" xfId="0" applyFont="1" applyBorder="1" applyAlignment="1">
      <alignment vertical="center"/>
    </xf>
    <xf numFmtId="0" fontId="4" fillId="0" borderId="44" xfId="0" applyFont="1" applyBorder="1"/>
    <xf numFmtId="0" fontId="0" fillId="4" borderId="45" xfId="0" applyFill="1" applyBorder="1"/>
    <xf numFmtId="44" fontId="0" fillId="5" borderId="42" xfId="2" applyFont="1" applyFill="1" applyBorder="1" applyAlignment="1">
      <alignment horizontal="center"/>
    </xf>
    <xf numFmtId="44" fontId="0" fillId="5" borderId="42" xfId="2" applyFont="1" applyFill="1" applyBorder="1" applyAlignment="1">
      <alignment horizontal="center" wrapText="1"/>
    </xf>
    <xf numFmtId="44" fontId="0" fillId="4" borderId="42" xfId="2" applyFont="1" applyFill="1" applyBorder="1"/>
    <xf numFmtId="0" fontId="6" fillId="0" borderId="43" xfId="0" applyFont="1" applyBorder="1" applyAlignment="1">
      <alignment vertical="center"/>
    </xf>
    <xf numFmtId="0" fontId="2" fillId="0" borderId="23" xfId="0" applyFont="1" applyBorder="1" applyAlignment="1">
      <alignment horizontal="right" vertical="center"/>
    </xf>
    <xf numFmtId="0" fontId="0" fillId="4" borderId="10" xfId="0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9" fillId="8" borderId="11" xfId="0" quotePrefix="1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left" vertical="center" wrapText="1"/>
    </xf>
    <xf numFmtId="44" fontId="9" fillId="0" borderId="0" xfId="0" applyNumberFormat="1" applyFont="1"/>
    <xf numFmtId="0" fontId="10" fillId="8" borderId="12" xfId="0" applyFont="1" applyFill="1" applyBorder="1" applyAlignment="1">
      <alignment horizontal="left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3" fillId="8" borderId="12" xfId="4" applyFont="1" applyFill="1" applyBorder="1" applyAlignment="1">
      <alignment horizontal="left" vertical="center"/>
    </xf>
    <xf numFmtId="0" fontId="13" fillId="8" borderId="13" xfId="0" applyFont="1" applyFill="1" applyBorder="1" applyAlignment="1">
      <alignment horizontal="center" vertical="center"/>
    </xf>
    <xf numFmtId="0" fontId="13" fillId="8" borderId="13" xfId="4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center" vertical="center"/>
    </xf>
    <xf numFmtId="0" fontId="13" fillId="8" borderId="12" xfId="11" quotePrefix="1" applyFont="1" applyFill="1" applyBorder="1" applyAlignment="1">
      <alignment horizontal="center" vertical="center" wrapText="1"/>
    </xf>
    <xf numFmtId="44" fontId="0" fillId="0" borderId="0" xfId="2" applyFont="1"/>
    <xf numFmtId="0" fontId="10" fillId="8" borderId="11" xfId="0" quotePrefix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44" fontId="11" fillId="0" borderId="32" xfId="2" applyFont="1" applyFill="1" applyBorder="1" applyAlignment="1">
      <alignment horizontal="center" vertical="center"/>
    </xf>
    <xf numFmtId="44" fontId="11" fillId="0" borderId="33" xfId="2" applyFont="1" applyFill="1" applyBorder="1" applyAlignment="1">
      <alignment horizontal="center" vertical="center"/>
    </xf>
    <xf numFmtId="44" fontId="11" fillId="0" borderId="34" xfId="2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5" borderId="15" xfId="0" applyNumberFormat="1" applyFont="1" applyFill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34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1" fontId="2" fillId="0" borderId="43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5">
    <cellStyle name="Comma" xfId="1" builtinId="3"/>
    <cellStyle name="Comma 2" xfId="8" xr:uid="{25C699A0-DC78-4F41-9E7C-7160DF3110E2}"/>
    <cellStyle name="Comma 3" xfId="6" xr:uid="{47D766BA-66B4-4119-9DE1-8B7D658FFD5B}"/>
    <cellStyle name="Currency" xfId="2" builtinId="4"/>
    <cellStyle name="Currency 2" xfId="7" xr:uid="{6C2BED4C-A9AE-4F96-A0AF-20143E4D5C57}"/>
    <cellStyle name="Currency 3" xfId="21" xr:uid="{65872388-DF7E-473F-A6EA-85A416648B76}"/>
    <cellStyle name="Currency 3 2" xfId="24" xr:uid="{201A03D6-BB3F-4959-B4FB-241E4DCA9FCA}"/>
    <cellStyle name="Normal" xfId="0" builtinId="0"/>
    <cellStyle name="Normal 2" xfId="4" xr:uid="{91712680-B291-4D3D-9035-B345DA7D9459}"/>
    <cellStyle name="Normal 3" xfId="11" xr:uid="{BC075AB9-87BB-4D84-9265-BFB8D3A702F1}"/>
    <cellStyle name="Normal 3 2" xfId="23" xr:uid="{25490A2F-36C6-4318-970D-7079C868A075}"/>
    <cellStyle name="Normal 4" xfId="9" xr:uid="{5FB15A53-39F7-4F93-B009-F833C2B70120}"/>
    <cellStyle name="Normal 4 2" xfId="22" xr:uid="{5C15C478-336E-442C-9D6B-7DE26BD6F3FE}"/>
    <cellStyle name="Normal 5" xfId="5" xr:uid="{7A459AD2-907F-41BE-887B-4DE78AAE682B}"/>
    <cellStyle name="Normal 6" xfId="12" xr:uid="{280F38F4-57FD-4C56-BC14-AB596A21A2F4}"/>
    <cellStyle name="Normal 6 2" xfId="14" xr:uid="{8E6884E3-D5F2-4DBF-80B6-589DE6075657}"/>
    <cellStyle name="Normal 6 2 2" xfId="16" xr:uid="{9D40FC23-3BBD-456B-BD95-609558056844}"/>
    <cellStyle name="Normal 6 2 2 2" xfId="20" xr:uid="{4FDC0D2E-5DA6-44B0-A446-B86CD5696A56}"/>
    <cellStyle name="Normal 6 2 3" xfId="18" xr:uid="{4FF5195A-5737-4711-843B-82AF306B73E6}"/>
    <cellStyle name="Normal 6 3" xfId="15" xr:uid="{B095CC19-EC1E-4926-892E-AFF00BAAAA79}"/>
    <cellStyle name="Normal 6 3 2" xfId="19" xr:uid="{2F1211AE-70A4-4B3D-9E07-95D5C68E88E8}"/>
    <cellStyle name="Normal 6 4" xfId="17" xr:uid="{BF92CB43-268C-42E1-B274-02417733F0BC}"/>
    <cellStyle name="Normal 7" xfId="13" xr:uid="{92187ECD-0866-4747-9142-6DC010132EF1}"/>
    <cellStyle name="Percent" xfId="3" builtinId="5"/>
    <cellStyle name="Percent 2" xfId="10" xr:uid="{CA27FFC0-8F65-4AD2-9D56-AACEC8FFDE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232411</xdr:colOff>
      <xdr:row>1</xdr:row>
      <xdr:rowOff>104867</xdr:rowOff>
    </xdr:from>
    <xdr:to>
      <xdr:col>1</xdr:col>
      <xdr:colOff>1092745</xdr:colOff>
      <xdr:row>1</xdr:row>
      <xdr:rowOff>471897</xdr:rowOff>
    </xdr:to>
    <xdr:pic>
      <xdr:nvPicPr>
        <xdr:cNvPr id="2" name="Picture 1" descr="METRO Logo RGB - Small jpg">
          <a:extLst>
            <a:ext uri="{FF2B5EF4-FFF2-40B4-BE49-F238E27FC236}">
              <a16:creationId xmlns:a16="http://schemas.microsoft.com/office/drawing/2014/main" id="{2BD08332-32DF-4C1C-9946-FF0F1443D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1" y="295367"/>
          <a:ext cx="1622334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258618</xdr:colOff>
      <xdr:row>1</xdr:row>
      <xdr:rowOff>113939</xdr:rowOff>
    </xdr:from>
    <xdr:to>
      <xdr:col>1</xdr:col>
      <xdr:colOff>1097787</xdr:colOff>
      <xdr:row>1</xdr:row>
      <xdr:rowOff>480969</xdr:rowOff>
    </xdr:to>
    <xdr:pic>
      <xdr:nvPicPr>
        <xdr:cNvPr id="2" name="Picture 1" descr="METRO Logo RGB - Small jpg">
          <a:extLst>
            <a:ext uri="{FF2B5EF4-FFF2-40B4-BE49-F238E27FC236}">
              <a16:creationId xmlns:a16="http://schemas.microsoft.com/office/drawing/2014/main" id="{681504FC-E4CA-43B8-A812-6086C2447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618" y="304439"/>
          <a:ext cx="1530613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C324D-CBFF-4325-8705-C3F0F4303630}">
  <sheetPr>
    <pageSetUpPr fitToPage="1"/>
  </sheetPr>
  <dimension ref="A1:T161"/>
  <sheetViews>
    <sheetView tabSelected="1" zoomScaleNormal="100" workbookViewId="0">
      <selection activeCell="H19" sqref="H19"/>
    </sheetView>
  </sheetViews>
  <sheetFormatPr defaultColWidth="9.140625" defaultRowHeight="15" x14ac:dyDescent="0.25"/>
  <cols>
    <col min="1" max="1" width="10.85546875" style="27" customWidth="1"/>
    <col min="2" max="2" width="82.140625" style="28" customWidth="1"/>
    <col min="3" max="3" width="23.85546875" style="27" bestFit="1" customWidth="1"/>
    <col min="4" max="4" width="6.85546875" style="27" customWidth="1"/>
    <col min="5" max="5" width="14.5703125" style="25" customWidth="1"/>
    <col min="6" max="6" width="14.5703125" style="29" customWidth="1"/>
    <col min="7" max="7" width="18" style="30" customWidth="1"/>
    <col min="8" max="8" width="23.85546875" style="25" customWidth="1"/>
    <col min="9" max="9" width="14.85546875" style="25" bestFit="1" customWidth="1"/>
    <col min="10" max="10" width="13.85546875" style="25" bestFit="1" customWidth="1"/>
    <col min="11" max="11" width="10.140625" style="25" bestFit="1" customWidth="1"/>
    <col min="12" max="12" width="12.140625" style="25" bestFit="1" customWidth="1"/>
    <col min="13" max="13" width="11.140625" style="25" bestFit="1" customWidth="1"/>
    <col min="14" max="14" width="12.140625" style="25" bestFit="1" customWidth="1"/>
    <col min="15" max="15" width="14.28515625" style="25" bestFit="1" customWidth="1"/>
    <col min="16" max="16" width="12.140625" style="25" bestFit="1" customWidth="1"/>
    <col min="17" max="17" width="11.140625" style="25" bestFit="1" customWidth="1"/>
    <col min="18" max="18" width="12.140625" style="25" bestFit="1" customWidth="1"/>
    <col min="19" max="19" width="11.140625" style="25" bestFit="1" customWidth="1"/>
    <col min="20" max="20" width="12.140625" style="25" bestFit="1" customWidth="1"/>
    <col min="21" max="16384" width="9.140625" style="25"/>
  </cols>
  <sheetData>
    <row r="1" spans="1:20" ht="15.75" thickBot="1" x14ac:dyDescent="0.3">
      <c r="A1" s="21"/>
      <c r="B1" s="22"/>
      <c r="C1" s="21"/>
      <c r="D1" s="21"/>
      <c r="E1" s="23"/>
      <c r="F1" s="21"/>
      <c r="G1" s="24"/>
    </row>
    <row r="2" spans="1:20" ht="45.6" customHeight="1" thickBot="1" x14ac:dyDescent="0.3">
      <c r="A2" s="21"/>
      <c r="B2" s="22"/>
      <c r="C2" s="21"/>
      <c r="D2" s="21"/>
      <c r="E2" s="23"/>
      <c r="F2" s="26"/>
      <c r="G2" s="48" t="s">
        <v>0</v>
      </c>
    </row>
    <row r="4" spans="1:20" x14ac:dyDescent="0.25">
      <c r="A4" s="43" t="s">
        <v>1</v>
      </c>
      <c r="B4" s="44">
        <v>45070</v>
      </c>
      <c r="C4" s="138" t="s">
        <v>2</v>
      </c>
      <c r="D4" s="139"/>
    </row>
    <row r="5" spans="1:20" x14ac:dyDescent="0.25">
      <c r="C5" s="140" t="s">
        <v>3</v>
      </c>
      <c r="D5" s="141"/>
    </row>
    <row r="6" spans="1:20" ht="15.75" thickBot="1" x14ac:dyDescent="0.3"/>
    <row r="7" spans="1:20" s="31" customFormat="1" ht="9.9499999999999993" customHeight="1" x14ac:dyDescent="0.25">
      <c r="A7" s="132" t="s">
        <v>4</v>
      </c>
      <c r="B7" s="135" t="s">
        <v>5</v>
      </c>
      <c r="C7" s="135" t="s">
        <v>6</v>
      </c>
      <c r="D7" s="142" t="s">
        <v>7</v>
      </c>
      <c r="E7" s="145" t="s">
        <v>8</v>
      </c>
      <c r="F7" s="148" t="s">
        <v>9</v>
      </c>
      <c r="G7" s="151" t="s">
        <v>10</v>
      </c>
    </row>
    <row r="8" spans="1:20" s="31" customFormat="1" ht="9.9499999999999993" customHeight="1" x14ac:dyDescent="0.25">
      <c r="A8" s="133"/>
      <c r="B8" s="136"/>
      <c r="C8" s="136"/>
      <c r="D8" s="143"/>
      <c r="E8" s="146"/>
      <c r="F8" s="149"/>
      <c r="G8" s="152"/>
    </row>
    <row r="9" spans="1:20" s="31" customFormat="1" ht="9.9499999999999993" customHeight="1" thickBot="1" x14ac:dyDescent="0.3">
      <c r="A9" s="134"/>
      <c r="B9" s="137"/>
      <c r="C9" s="137"/>
      <c r="D9" s="144"/>
      <c r="E9" s="147"/>
      <c r="F9" s="150"/>
      <c r="G9" s="153"/>
    </row>
    <row r="10" spans="1:20" s="33" customFormat="1" ht="15.75" thickBot="1" x14ac:dyDescent="0.3">
      <c r="A10" s="49"/>
      <c r="B10" s="50"/>
      <c r="C10" s="50"/>
      <c r="D10" s="70" t="s">
        <v>11</v>
      </c>
      <c r="E10" s="75"/>
      <c r="F10" s="85"/>
      <c r="G10" s="80">
        <f>SUM(G12:G139)</f>
        <v>40858341.247802585</v>
      </c>
      <c r="I10" s="51"/>
    </row>
    <row r="11" spans="1:20" s="38" customFormat="1" x14ac:dyDescent="0.25">
      <c r="A11" s="39"/>
      <c r="B11" s="68"/>
      <c r="C11" s="69"/>
      <c r="D11" s="71"/>
      <c r="E11" s="76"/>
      <c r="F11" s="86"/>
      <c r="G11" s="81"/>
    </row>
    <row r="12" spans="1:20" s="38" customFormat="1" x14ac:dyDescent="0.25">
      <c r="A12" s="131" t="s">
        <v>213</v>
      </c>
      <c r="B12" s="122" t="s">
        <v>214</v>
      </c>
      <c r="C12" s="58"/>
      <c r="D12" s="72"/>
      <c r="E12" s="77"/>
      <c r="F12" s="87"/>
      <c r="G12" s="82"/>
    </row>
    <row r="13" spans="1:20" s="38" customFormat="1" x14ac:dyDescent="0.25">
      <c r="A13" s="119" t="s">
        <v>215</v>
      </c>
      <c r="B13" s="120" t="s">
        <v>216</v>
      </c>
      <c r="C13" s="58"/>
      <c r="D13" s="72" t="s">
        <v>24</v>
      </c>
      <c r="E13" s="77">
        <v>0</v>
      </c>
      <c r="F13" s="87">
        <v>1</v>
      </c>
      <c r="G13" s="82">
        <f t="shared" ref="G13:G15" si="0">F13*$E13</f>
        <v>0</v>
      </c>
    </row>
    <row r="14" spans="1:20" s="38" customFormat="1" x14ac:dyDescent="0.25">
      <c r="A14" s="119" t="s">
        <v>219</v>
      </c>
      <c r="B14" s="120" t="s">
        <v>217</v>
      </c>
      <c r="C14" s="58"/>
      <c r="D14" s="72" t="s">
        <v>24</v>
      </c>
      <c r="E14" s="77">
        <f>744.8+916.99</f>
        <v>1661.79</v>
      </c>
      <c r="F14" s="87">
        <v>1</v>
      </c>
      <c r="G14" s="82">
        <f t="shared" si="0"/>
        <v>1661.79</v>
      </c>
    </row>
    <row r="15" spans="1:20" s="38" customFormat="1" x14ac:dyDescent="0.25">
      <c r="A15" s="119" t="s">
        <v>220</v>
      </c>
      <c r="B15" s="120" t="s">
        <v>218</v>
      </c>
      <c r="C15" s="58"/>
      <c r="D15" s="72" t="s">
        <v>24</v>
      </c>
      <c r="E15" s="77">
        <v>0</v>
      </c>
      <c r="F15" s="87">
        <v>1</v>
      </c>
      <c r="G15" s="82">
        <f>F15*$E15</f>
        <v>0</v>
      </c>
    </row>
    <row r="16" spans="1:20" x14ac:dyDescent="0.25">
      <c r="A16" s="123">
        <v>1</v>
      </c>
      <c r="B16" s="122" t="s">
        <v>12</v>
      </c>
      <c r="C16" s="58"/>
      <c r="D16" s="72"/>
      <c r="E16" s="77"/>
      <c r="F16" s="87"/>
      <c r="G16" s="82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</row>
    <row r="17" spans="1:20" x14ac:dyDescent="0.25">
      <c r="A17" s="67">
        <v>1.1000000000000001</v>
      </c>
      <c r="B17" s="120" t="s">
        <v>13</v>
      </c>
      <c r="C17" s="58" t="s">
        <v>202</v>
      </c>
      <c r="D17" s="72" t="s">
        <v>16</v>
      </c>
      <c r="E17" s="77">
        <v>0</v>
      </c>
      <c r="F17" s="87">
        <v>12</v>
      </c>
      <c r="G17" s="82">
        <f t="shared" ref="G17:G89" si="1">F17*$E17</f>
        <v>0</v>
      </c>
      <c r="I17"/>
      <c r="J17"/>
      <c r="K17"/>
      <c r="L17"/>
      <c r="M17"/>
      <c r="N17"/>
      <c r="O17"/>
      <c r="P17"/>
      <c r="Q17"/>
      <c r="R17"/>
      <c r="S17" s="121"/>
      <c r="T17" s="121"/>
    </row>
    <row r="18" spans="1:20" x14ac:dyDescent="0.25">
      <c r="A18" s="67">
        <v>1.2</v>
      </c>
      <c r="B18" s="120" t="s">
        <v>14</v>
      </c>
      <c r="C18" s="58" t="s">
        <v>15</v>
      </c>
      <c r="D18" s="72" t="s">
        <v>16</v>
      </c>
      <c r="E18" s="77">
        <v>4245.3162179999999</v>
      </c>
      <c r="F18" s="87">
        <v>12</v>
      </c>
      <c r="G18" s="82">
        <f t="shared" si="1"/>
        <v>50943.794615999999</v>
      </c>
      <c r="P18"/>
      <c r="Q18"/>
      <c r="R18"/>
      <c r="S18" s="121"/>
      <c r="T18" s="121"/>
    </row>
    <row r="19" spans="1:20" x14ac:dyDescent="0.25">
      <c r="A19" s="67">
        <v>1.3</v>
      </c>
      <c r="B19" s="120" t="s">
        <v>17</v>
      </c>
      <c r="C19" s="59" t="s">
        <v>18</v>
      </c>
      <c r="D19" s="125" t="s">
        <v>16</v>
      </c>
      <c r="E19" s="77">
        <v>12735.948654</v>
      </c>
      <c r="F19" s="87">
        <v>12</v>
      </c>
      <c r="G19" s="82">
        <f t="shared" si="1"/>
        <v>152831.383848</v>
      </c>
      <c r="P19"/>
      <c r="Q19"/>
      <c r="R19"/>
      <c r="S19" s="121"/>
      <c r="T19" s="121"/>
    </row>
    <row r="20" spans="1:20" x14ac:dyDescent="0.25">
      <c r="A20" s="123">
        <v>2</v>
      </c>
      <c r="B20" s="122" t="s">
        <v>19</v>
      </c>
      <c r="C20" s="58"/>
      <c r="D20" s="72"/>
      <c r="E20" s="77"/>
      <c r="F20" s="87"/>
      <c r="G20" s="82"/>
      <c r="P20"/>
      <c r="Q20"/>
      <c r="R20"/>
      <c r="S20" s="121"/>
      <c r="T20" s="121"/>
    </row>
    <row r="21" spans="1:20" x14ac:dyDescent="0.25">
      <c r="A21" s="67">
        <v>2.1</v>
      </c>
      <c r="B21" s="120" t="s">
        <v>21</v>
      </c>
      <c r="C21" s="59" t="s">
        <v>22</v>
      </c>
      <c r="D21" s="125" t="s">
        <v>24</v>
      </c>
      <c r="E21" s="77">
        <v>105601.39185950637</v>
      </c>
      <c r="F21" s="87">
        <v>1</v>
      </c>
      <c r="G21" s="82">
        <f t="shared" si="1"/>
        <v>105601.39185950637</v>
      </c>
      <c r="I21" s="130"/>
      <c r="J21" s="130"/>
      <c r="K21" s="130"/>
      <c r="L21" s="130"/>
      <c r="M21" s="130"/>
      <c r="N21" s="130"/>
      <c r="O21" s="130"/>
      <c r="P21"/>
      <c r="Q21"/>
      <c r="R21"/>
      <c r="S21" s="121"/>
      <c r="T21" s="121"/>
    </row>
    <row r="22" spans="1:20" x14ac:dyDescent="0.25">
      <c r="A22" s="67">
        <v>2.2000000000000002</v>
      </c>
      <c r="B22" s="120" t="s">
        <v>23</v>
      </c>
      <c r="C22" s="59" t="s">
        <v>201</v>
      </c>
      <c r="D22" s="125" t="s">
        <v>24</v>
      </c>
      <c r="E22" s="77">
        <v>40938.433353417604</v>
      </c>
      <c r="F22" s="87">
        <v>1</v>
      </c>
      <c r="G22" s="82">
        <f t="shared" si="1"/>
        <v>40938.433353417604</v>
      </c>
      <c r="I22" s="130"/>
      <c r="J22" s="130"/>
      <c r="K22" s="130"/>
      <c r="L22" s="130"/>
      <c r="M22" s="130"/>
      <c r="N22" s="130"/>
      <c r="O22" s="130"/>
      <c r="P22"/>
      <c r="Q22"/>
      <c r="R22"/>
      <c r="S22" s="121"/>
      <c r="T22" s="121"/>
    </row>
    <row r="23" spans="1:20" x14ac:dyDescent="0.25">
      <c r="A23" s="123">
        <v>3</v>
      </c>
      <c r="B23" s="122" t="s">
        <v>25</v>
      </c>
      <c r="C23" s="58"/>
      <c r="D23" s="72"/>
      <c r="E23" s="77"/>
      <c r="F23" s="87"/>
      <c r="G23" s="82"/>
      <c r="I23" s="130"/>
      <c r="J23" s="130"/>
      <c r="K23" s="130"/>
      <c r="L23" s="130"/>
      <c r="M23" s="130"/>
      <c r="N23" s="130"/>
      <c r="O23" s="130"/>
      <c r="P23"/>
      <c r="Q23"/>
      <c r="R23"/>
      <c r="S23" s="121"/>
      <c r="T23" s="121"/>
    </row>
    <row r="24" spans="1:20" x14ac:dyDescent="0.25">
      <c r="A24" s="67">
        <v>3.1</v>
      </c>
      <c r="B24" s="120" t="s">
        <v>26</v>
      </c>
      <c r="C24" s="59" t="s">
        <v>27</v>
      </c>
      <c r="D24" s="125" t="s">
        <v>28</v>
      </c>
      <c r="E24" s="77">
        <v>10.649121013879919</v>
      </c>
      <c r="F24" s="87">
        <v>38848</v>
      </c>
      <c r="G24" s="82">
        <f t="shared" si="1"/>
        <v>413697.05314720707</v>
      </c>
      <c r="I24" s="130"/>
      <c r="J24" s="130"/>
      <c r="K24" s="130"/>
      <c r="L24" s="130"/>
      <c r="M24" s="130"/>
      <c r="N24" s="130"/>
      <c r="O24" s="130"/>
      <c r="P24"/>
      <c r="Q24"/>
      <c r="R24"/>
      <c r="S24" s="121"/>
      <c r="T24" s="121"/>
    </row>
    <row r="25" spans="1:20" x14ac:dyDescent="0.25">
      <c r="A25" s="67">
        <v>3.2</v>
      </c>
      <c r="B25" s="120" t="s">
        <v>29</v>
      </c>
      <c r="C25" s="59" t="s">
        <v>30</v>
      </c>
      <c r="D25" s="125" t="s">
        <v>31</v>
      </c>
      <c r="E25" s="77">
        <v>1388.218403286</v>
      </c>
      <c r="F25" s="87">
        <v>3195.3</v>
      </c>
      <c r="G25" s="82">
        <f t="shared" si="1"/>
        <v>4435774.2640197556</v>
      </c>
      <c r="I25" s="130"/>
      <c r="J25" s="130"/>
      <c r="K25" s="130"/>
      <c r="L25" s="130"/>
      <c r="M25" s="130"/>
      <c r="N25" s="130"/>
      <c r="O25" s="130"/>
      <c r="P25"/>
      <c r="Q25"/>
      <c r="R25"/>
      <c r="S25" s="121"/>
      <c r="T25" s="121"/>
    </row>
    <row r="26" spans="1:20" x14ac:dyDescent="0.25">
      <c r="A26" s="67">
        <v>3.3</v>
      </c>
      <c r="B26" s="120" t="s">
        <v>32</v>
      </c>
      <c r="C26" s="59" t="s">
        <v>30</v>
      </c>
      <c r="D26" s="125" t="s">
        <v>33</v>
      </c>
      <c r="E26" s="77">
        <v>288.91737259307212</v>
      </c>
      <c r="F26" s="87">
        <v>1225</v>
      </c>
      <c r="G26" s="82">
        <f t="shared" si="1"/>
        <v>353923.78142651333</v>
      </c>
      <c r="I26" s="130"/>
      <c r="J26" s="130"/>
      <c r="K26" s="130"/>
      <c r="L26" s="130"/>
      <c r="M26" s="130"/>
      <c r="N26" s="130"/>
      <c r="O26" s="130"/>
      <c r="P26"/>
      <c r="Q26"/>
      <c r="R26"/>
      <c r="S26" s="121"/>
      <c r="T26" s="121"/>
    </row>
    <row r="27" spans="1:20" x14ac:dyDescent="0.25">
      <c r="A27" s="67">
        <v>3.4</v>
      </c>
      <c r="B27" s="120" t="s">
        <v>34</v>
      </c>
      <c r="C27" s="59" t="s">
        <v>30</v>
      </c>
      <c r="D27" s="125" t="s">
        <v>33</v>
      </c>
      <c r="E27" s="77">
        <v>123.27141683471473</v>
      </c>
      <c r="F27" s="87">
        <v>82</v>
      </c>
      <c r="G27" s="82">
        <f t="shared" si="1"/>
        <v>10108.256180446608</v>
      </c>
      <c r="I27" s="130"/>
      <c r="J27" s="130"/>
      <c r="K27" s="130"/>
      <c r="L27" s="130"/>
      <c r="M27" s="130"/>
      <c r="N27" s="130"/>
      <c r="O27" s="130"/>
      <c r="P27"/>
      <c r="Q27"/>
      <c r="R27"/>
      <c r="S27" s="121"/>
      <c r="T27" s="121"/>
    </row>
    <row r="28" spans="1:20" x14ac:dyDescent="0.25">
      <c r="A28" s="67">
        <v>3.5</v>
      </c>
      <c r="B28" s="120" t="s">
        <v>35</v>
      </c>
      <c r="C28" s="59" t="s">
        <v>30</v>
      </c>
      <c r="D28" s="125" t="s">
        <v>33</v>
      </c>
      <c r="E28" s="77">
        <v>277.36060297178381</v>
      </c>
      <c r="F28" s="87">
        <v>574</v>
      </c>
      <c r="G28" s="82">
        <f t="shared" si="1"/>
        <v>159204.9861058039</v>
      </c>
      <c r="I28" s="130"/>
      <c r="J28" s="130"/>
      <c r="K28" s="130"/>
      <c r="L28" s="130"/>
      <c r="M28" s="130"/>
      <c r="N28" s="130"/>
      <c r="O28" s="130"/>
      <c r="P28"/>
      <c r="Q28"/>
      <c r="R28"/>
      <c r="S28" s="121"/>
      <c r="T28" s="121"/>
    </row>
    <row r="29" spans="1:20" x14ac:dyDescent="0.25">
      <c r="A29" s="67">
        <v>3.6</v>
      </c>
      <c r="B29" s="120" t="s">
        <v>36</v>
      </c>
      <c r="C29" s="59" t="s">
        <v>30</v>
      </c>
      <c r="D29" s="125" t="s">
        <v>33</v>
      </c>
      <c r="E29" s="77">
        <v>82.180831348043995</v>
      </c>
      <c r="F29" s="87">
        <v>224</v>
      </c>
      <c r="G29" s="82">
        <f t="shared" si="1"/>
        <v>18408.506221961856</v>
      </c>
      <c r="I29"/>
      <c r="J29"/>
      <c r="K29"/>
      <c r="L29"/>
      <c r="M29"/>
      <c r="N29"/>
      <c r="O29"/>
      <c r="P29"/>
      <c r="Q29"/>
      <c r="R29"/>
      <c r="S29" s="121"/>
      <c r="T29" s="121"/>
    </row>
    <row r="30" spans="1:20" x14ac:dyDescent="0.25">
      <c r="A30" s="67">
        <v>3.7</v>
      </c>
      <c r="B30" s="120" t="s">
        <v>37</v>
      </c>
      <c r="C30" s="59" t="s">
        <v>30</v>
      </c>
      <c r="D30" s="125" t="s">
        <v>31</v>
      </c>
      <c r="E30" s="77">
        <v>1307.5573951440003</v>
      </c>
      <c r="F30" s="87">
        <v>118</v>
      </c>
      <c r="G30" s="82">
        <f t="shared" si="1"/>
        <v>154291.77262699205</v>
      </c>
      <c r="I30"/>
      <c r="J30"/>
      <c r="K30"/>
      <c r="L30"/>
      <c r="M30"/>
      <c r="N30"/>
      <c r="O30"/>
      <c r="P30"/>
      <c r="Q30"/>
      <c r="R30"/>
      <c r="S30" s="121"/>
      <c r="T30" s="121"/>
    </row>
    <row r="31" spans="1:20" x14ac:dyDescent="0.25">
      <c r="A31" s="67">
        <v>3.8</v>
      </c>
      <c r="B31" s="120" t="s">
        <v>38</v>
      </c>
      <c r="C31" s="59" t="s">
        <v>30</v>
      </c>
      <c r="D31" s="125" t="s">
        <v>31</v>
      </c>
      <c r="E31" s="77">
        <v>1830.5803532015998</v>
      </c>
      <c r="F31" s="87">
        <v>163</v>
      </c>
      <c r="G31" s="82">
        <f>F31*$E31</f>
        <v>298384.59757186077</v>
      </c>
      <c r="I31"/>
      <c r="J31"/>
      <c r="K31"/>
      <c r="L31"/>
      <c r="M31"/>
      <c r="N31"/>
      <c r="O31"/>
      <c r="P31"/>
      <c r="Q31"/>
      <c r="R31"/>
      <c r="S31" s="121"/>
      <c r="T31" s="121"/>
    </row>
    <row r="32" spans="1:20" x14ac:dyDescent="0.25">
      <c r="A32" s="67">
        <v>3.9</v>
      </c>
      <c r="B32" s="120" t="s">
        <v>39</v>
      </c>
      <c r="C32" s="59" t="s">
        <v>30</v>
      </c>
      <c r="D32" s="125" t="s">
        <v>28</v>
      </c>
      <c r="E32" s="77">
        <v>5.3723627675546402</v>
      </c>
      <c r="F32" s="87">
        <v>34682</v>
      </c>
      <c r="G32" s="82">
        <f t="shared" si="1"/>
        <v>186324.28550433004</v>
      </c>
      <c r="I32"/>
      <c r="J32"/>
      <c r="K32"/>
      <c r="L32"/>
      <c r="M32"/>
      <c r="N32"/>
      <c r="O32"/>
      <c r="P32"/>
      <c r="Q32"/>
      <c r="R32"/>
      <c r="S32" s="121"/>
      <c r="T32" s="121"/>
    </row>
    <row r="33" spans="1:20" x14ac:dyDescent="0.25">
      <c r="A33" s="119" t="s">
        <v>40</v>
      </c>
      <c r="B33" s="120" t="s">
        <v>41</v>
      </c>
      <c r="C33" s="59" t="s">
        <v>30</v>
      </c>
      <c r="D33" s="125" t="s">
        <v>28</v>
      </c>
      <c r="E33" s="77">
        <v>24.259434996139202</v>
      </c>
      <c r="F33" s="87">
        <v>15591</v>
      </c>
      <c r="G33" s="82">
        <f t="shared" si="1"/>
        <v>378228.85102480632</v>
      </c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</row>
    <row r="34" spans="1:20" x14ac:dyDescent="0.25">
      <c r="A34" s="67">
        <v>3.11</v>
      </c>
      <c r="B34" s="120" t="s">
        <v>42</v>
      </c>
      <c r="C34" s="59" t="s">
        <v>30</v>
      </c>
      <c r="D34" s="125" t="s">
        <v>28</v>
      </c>
      <c r="E34" s="77">
        <v>34.592704483399913</v>
      </c>
      <c r="F34" s="87">
        <v>15591</v>
      </c>
      <c r="G34" s="82">
        <f t="shared" si="1"/>
        <v>539334.85560068802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</row>
    <row r="35" spans="1:20" x14ac:dyDescent="0.25">
      <c r="A35" s="67">
        <v>3.12</v>
      </c>
      <c r="B35" s="120" t="s">
        <v>43</v>
      </c>
      <c r="C35" s="59" t="s">
        <v>44</v>
      </c>
      <c r="D35" s="125" t="s">
        <v>28</v>
      </c>
      <c r="E35" s="77">
        <v>23.97397993364088</v>
      </c>
      <c r="F35" s="87">
        <v>193659.8</v>
      </c>
      <c r="G35" s="82">
        <f t="shared" si="1"/>
        <v>4642796.1591529055</v>
      </c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</row>
    <row r="36" spans="1:20" x14ac:dyDescent="0.25">
      <c r="A36" s="67">
        <v>3.13</v>
      </c>
      <c r="B36" s="120" t="s">
        <v>45</v>
      </c>
      <c r="C36" s="59" t="s">
        <v>30</v>
      </c>
      <c r="D36" s="125" t="s">
        <v>46</v>
      </c>
      <c r="E36" s="77">
        <v>89.151640577999999</v>
      </c>
      <c r="F36" s="87">
        <v>164</v>
      </c>
      <c r="G36" s="82">
        <f t="shared" si="1"/>
        <v>14620.869054792</v>
      </c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</row>
    <row r="37" spans="1:20" x14ac:dyDescent="0.25">
      <c r="A37" s="67">
        <v>3.14</v>
      </c>
      <c r="B37" s="120" t="s">
        <v>47</v>
      </c>
      <c r="C37" s="59" t="s">
        <v>30</v>
      </c>
      <c r="D37" s="125" t="s">
        <v>24</v>
      </c>
      <c r="E37" s="77">
        <v>3442985.4153277441</v>
      </c>
      <c r="F37" s="87">
        <v>1</v>
      </c>
      <c r="G37" s="82">
        <f t="shared" si="1"/>
        <v>3442985.4153277441</v>
      </c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</row>
    <row r="38" spans="1:20" x14ac:dyDescent="0.25">
      <c r="A38" s="123">
        <v>4</v>
      </c>
      <c r="B38" s="122" t="s">
        <v>48</v>
      </c>
      <c r="C38" s="58"/>
      <c r="D38" s="72"/>
      <c r="E38" s="77"/>
      <c r="F38" s="87"/>
      <c r="G38" s="82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</row>
    <row r="39" spans="1:20" x14ac:dyDescent="0.25">
      <c r="A39" s="67">
        <v>4.0999999999999996</v>
      </c>
      <c r="B39" s="120" t="s">
        <v>49</v>
      </c>
      <c r="C39" s="59" t="s">
        <v>50</v>
      </c>
      <c r="D39" s="125" t="s">
        <v>28</v>
      </c>
      <c r="E39" s="77">
        <v>34.71</v>
      </c>
      <c r="F39" s="87">
        <v>18106</v>
      </c>
      <c r="G39" s="82">
        <f t="shared" si="1"/>
        <v>628459.26</v>
      </c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</row>
    <row r="40" spans="1:20" x14ac:dyDescent="0.25">
      <c r="A40" s="67">
        <v>4.2</v>
      </c>
      <c r="B40" s="120" t="s">
        <v>51</v>
      </c>
      <c r="C40" s="59" t="s">
        <v>52</v>
      </c>
      <c r="D40" s="125" t="s">
        <v>24</v>
      </c>
      <c r="E40" s="77">
        <v>1430681.007049269</v>
      </c>
      <c r="F40" s="87">
        <v>1</v>
      </c>
      <c r="G40" s="82">
        <f>F40*$E40</f>
        <v>1430681.007049269</v>
      </c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</row>
    <row r="41" spans="1:20" x14ac:dyDescent="0.25">
      <c r="A41" s="123">
        <v>5</v>
      </c>
      <c r="B41" s="122" t="s">
        <v>53</v>
      </c>
      <c r="C41" s="58"/>
      <c r="D41" s="72"/>
      <c r="E41" s="77"/>
      <c r="F41" s="87"/>
      <c r="G41" s="82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</row>
    <row r="42" spans="1:20" x14ac:dyDescent="0.25">
      <c r="A42" s="67">
        <v>5.0999999999999996</v>
      </c>
      <c r="B42" s="120" t="s">
        <v>54</v>
      </c>
      <c r="C42" s="59" t="s">
        <v>55</v>
      </c>
      <c r="D42" s="125" t="s">
        <v>56</v>
      </c>
      <c r="E42" s="77">
        <v>14434.075141199999</v>
      </c>
      <c r="F42" s="87">
        <v>90.265500000000003</v>
      </c>
      <c r="G42" s="82">
        <f t="shared" si="1"/>
        <v>1302899.0096579886</v>
      </c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</row>
    <row r="43" spans="1:20" x14ac:dyDescent="0.25">
      <c r="A43" s="67">
        <v>5.2</v>
      </c>
      <c r="B43" s="120" t="s">
        <v>57</v>
      </c>
      <c r="C43" s="59"/>
      <c r="D43" s="125" t="s">
        <v>56</v>
      </c>
      <c r="E43" s="77">
        <v>7132.1312462400001</v>
      </c>
      <c r="F43" s="87">
        <v>90</v>
      </c>
      <c r="G43" s="82">
        <f t="shared" si="1"/>
        <v>641891.81216159998</v>
      </c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</row>
    <row r="44" spans="1:20" x14ac:dyDescent="0.25">
      <c r="A44" s="67">
        <v>5.3</v>
      </c>
      <c r="B44" s="120" t="s">
        <v>58</v>
      </c>
      <c r="C44" s="59" t="s">
        <v>59</v>
      </c>
      <c r="D44" s="125" t="s">
        <v>60</v>
      </c>
      <c r="E44" s="77">
        <v>42453.162179999999</v>
      </c>
      <c r="F44" s="87">
        <v>14</v>
      </c>
      <c r="G44" s="82">
        <f t="shared" si="1"/>
        <v>594344.27052000002</v>
      </c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</row>
    <row r="45" spans="1:20" x14ac:dyDescent="0.25">
      <c r="A45" s="67">
        <v>5.4</v>
      </c>
      <c r="B45" s="120" t="s">
        <v>199</v>
      </c>
      <c r="C45" s="59"/>
      <c r="D45" s="125" t="s">
        <v>24</v>
      </c>
      <c r="E45" s="77">
        <v>100000</v>
      </c>
      <c r="F45" s="87">
        <v>1</v>
      </c>
      <c r="G45" s="82">
        <f t="shared" si="1"/>
        <v>100000</v>
      </c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</row>
    <row r="46" spans="1:20" x14ac:dyDescent="0.25">
      <c r="A46" s="67">
        <v>5.5</v>
      </c>
      <c r="B46" s="120" t="s">
        <v>61</v>
      </c>
      <c r="C46" s="59" t="s">
        <v>62</v>
      </c>
      <c r="D46" s="125" t="s">
        <v>24</v>
      </c>
      <c r="E46" s="77">
        <v>244530.21415680001</v>
      </c>
      <c r="F46" s="87">
        <v>1</v>
      </c>
      <c r="G46" s="82">
        <f t="shared" si="1"/>
        <v>244530.21415680001</v>
      </c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</row>
    <row r="47" spans="1:20" x14ac:dyDescent="0.25">
      <c r="A47" s="123">
        <v>6</v>
      </c>
      <c r="B47" s="122" t="s">
        <v>63</v>
      </c>
      <c r="C47" s="58"/>
      <c r="D47" s="72"/>
      <c r="E47" s="77"/>
      <c r="F47" s="87"/>
      <c r="G47" s="82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</row>
    <row r="48" spans="1:20" x14ac:dyDescent="0.25">
      <c r="A48" s="67">
        <v>6.1</v>
      </c>
      <c r="B48" s="120" t="s">
        <v>64</v>
      </c>
      <c r="C48" s="59" t="s">
        <v>203</v>
      </c>
      <c r="D48" s="125" t="s">
        <v>24</v>
      </c>
      <c r="E48" s="77">
        <v>21665.971318563003</v>
      </c>
      <c r="F48" s="87">
        <v>1</v>
      </c>
      <c r="G48" s="82">
        <f t="shared" si="1"/>
        <v>21665.971318563003</v>
      </c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</row>
    <row r="49" spans="1:20" x14ac:dyDescent="0.25">
      <c r="A49" s="123">
        <v>7</v>
      </c>
      <c r="B49" s="122" t="s">
        <v>65</v>
      </c>
      <c r="C49" s="58"/>
      <c r="D49" s="72"/>
      <c r="E49" s="77"/>
      <c r="F49" s="87"/>
      <c r="G49" s="82"/>
      <c r="H49" s="25" t="s">
        <v>66</v>
      </c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</row>
    <row r="50" spans="1:20" x14ac:dyDescent="0.25">
      <c r="A50" s="67">
        <v>7.1</v>
      </c>
      <c r="B50" s="120" t="s">
        <v>67</v>
      </c>
      <c r="C50" s="59" t="s">
        <v>68</v>
      </c>
      <c r="D50" s="125" t="s">
        <v>28</v>
      </c>
      <c r="E50" s="77">
        <v>8.4906324360000003</v>
      </c>
      <c r="F50" s="87">
        <v>67381</v>
      </c>
      <c r="G50" s="82">
        <f t="shared" si="1"/>
        <v>572107.30417011597</v>
      </c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</row>
    <row r="51" spans="1:20" x14ac:dyDescent="0.25">
      <c r="A51" s="67">
        <v>7.2</v>
      </c>
      <c r="B51" s="120" t="s">
        <v>69</v>
      </c>
      <c r="C51" s="59" t="s">
        <v>70</v>
      </c>
      <c r="D51" s="125" t="s">
        <v>24</v>
      </c>
      <c r="E51" s="77">
        <v>95766.997971655306</v>
      </c>
      <c r="F51" s="87">
        <v>1</v>
      </c>
      <c r="G51" s="82">
        <f t="shared" si="1"/>
        <v>95766.997971655306</v>
      </c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</row>
    <row r="52" spans="1:20" x14ac:dyDescent="0.25">
      <c r="A52" s="67">
        <v>7.3</v>
      </c>
      <c r="B52" s="120" t="s">
        <v>71</v>
      </c>
      <c r="C52" s="59" t="s">
        <v>204</v>
      </c>
      <c r="D52" s="125" t="s">
        <v>28</v>
      </c>
      <c r="E52" s="77">
        <v>441.51288667199998</v>
      </c>
      <c r="F52" s="87">
        <v>15.6</v>
      </c>
      <c r="G52" s="82">
        <f t="shared" si="1"/>
        <v>6887.6010320831992</v>
      </c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</row>
    <row r="53" spans="1:20" x14ac:dyDescent="0.25">
      <c r="A53" s="67">
        <v>7.4</v>
      </c>
      <c r="B53" s="120" t="s">
        <v>72</v>
      </c>
      <c r="C53" s="59" t="s">
        <v>205</v>
      </c>
      <c r="D53" s="125" t="s">
        <v>24</v>
      </c>
      <c r="E53" s="77">
        <v>21201.448817989443</v>
      </c>
      <c r="F53" s="87">
        <v>1</v>
      </c>
      <c r="G53" s="82">
        <f t="shared" si="1"/>
        <v>21201.448817989443</v>
      </c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</row>
    <row r="54" spans="1:20" x14ac:dyDescent="0.25">
      <c r="A54" s="67">
        <v>7.5</v>
      </c>
      <c r="B54" s="120" t="s">
        <v>73</v>
      </c>
      <c r="C54" s="59" t="s">
        <v>206</v>
      </c>
      <c r="D54" s="125" t="s">
        <v>24</v>
      </c>
      <c r="E54" s="77">
        <v>21201.448817989443</v>
      </c>
      <c r="F54" s="87">
        <v>1</v>
      </c>
      <c r="G54" s="82">
        <f t="shared" si="1"/>
        <v>21201.448817989443</v>
      </c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</row>
    <row r="55" spans="1:20" x14ac:dyDescent="0.25">
      <c r="A55" s="123">
        <v>8</v>
      </c>
      <c r="B55" s="122" t="s">
        <v>74</v>
      </c>
      <c r="C55" s="58"/>
      <c r="D55" s="72"/>
      <c r="E55" s="77"/>
      <c r="F55" s="87"/>
      <c r="G55" s="82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</row>
    <row r="56" spans="1:20" x14ac:dyDescent="0.25">
      <c r="A56" s="67">
        <v>8.1</v>
      </c>
      <c r="B56" s="120" t="s">
        <v>75</v>
      </c>
      <c r="C56" s="60" t="s">
        <v>76</v>
      </c>
      <c r="D56" s="125" t="s">
        <v>24</v>
      </c>
      <c r="E56" s="77">
        <v>304125.96322508401</v>
      </c>
      <c r="F56" s="87">
        <v>1</v>
      </c>
      <c r="G56" s="82">
        <f t="shared" si="1"/>
        <v>304125.96322508401</v>
      </c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</row>
    <row r="57" spans="1:20" ht="15" customHeight="1" x14ac:dyDescent="0.25">
      <c r="A57" s="67">
        <v>8.1999999999999993</v>
      </c>
      <c r="B57" s="120" t="s">
        <v>77</v>
      </c>
      <c r="C57" s="59" t="s">
        <v>78</v>
      </c>
      <c r="D57" s="125" t="s">
        <v>28</v>
      </c>
      <c r="E57" s="77">
        <v>127.35948653999999</v>
      </c>
      <c r="F57" s="87">
        <v>1661.1</v>
      </c>
      <c r="G57" s="82">
        <f t="shared" si="1"/>
        <v>211556.84309159397</v>
      </c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</row>
    <row r="58" spans="1:20" x14ac:dyDescent="0.25">
      <c r="A58" s="67">
        <v>8.3000000000000007</v>
      </c>
      <c r="B58" s="120" t="s">
        <v>79</v>
      </c>
      <c r="C58" s="59" t="s">
        <v>80</v>
      </c>
      <c r="D58" s="125" t="s">
        <v>28</v>
      </c>
      <c r="E58" s="77">
        <v>212.26581090000002</v>
      </c>
      <c r="F58" s="87">
        <v>2109.8000000000002</v>
      </c>
      <c r="G58" s="82">
        <f t="shared" si="1"/>
        <v>447838.40783682006</v>
      </c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</row>
    <row r="59" spans="1:20" x14ac:dyDescent="0.25">
      <c r="A59" s="67">
        <v>8.4</v>
      </c>
      <c r="B59" s="120" t="s">
        <v>81</v>
      </c>
      <c r="C59" s="59" t="s">
        <v>82</v>
      </c>
      <c r="D59" s="125" t="s">
        <v>24</v>
      </c>
      <c r="E59" s="77">
        <v>93417.419220170763</v>
      </c>
      <c r="F59" s="87">
        <v>1</v>
      </c>
      <c r="G59" s="82">
        <f>F59*$E59</f>
        <v>93417.419220170763</v>
      </c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</row>
    <row r="60" spans="1:20" x14ac:dyDescent="0.25">
      <c r="A60" s="123">
        <v>9</v>
      </c>
      <c r="B60" s="122" t="s">
        <v>83</v>
      </c>
      <c r="C60" s="58"/>
      <c r="D60" s="72"/>
      <c r="E60" s="77"/>
      <c r="F60" s="87"/>
      <c r="G60" s="82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</row>
    <row r="61" spans="1:20" x14ac:dyDescent="0.25">
      <c r="A61" s="67">
        <v>9.1</v>
      </c>
      <c r="B61" s="120" t="s">
        <v>84</v>
      </c>
      <c r="C61" s="59" t="s">
        <v>85</v>
      </c>
      <c r="D61" s="125" t="s">
        <v>24</v>
      </c>
      <c r="E61" s="77">
        <v>359408.47101588006</v>
      </c>
      <c r="F61" s="87">
        <v>1</v>
      </c>
      <c r="G61" s="82">
        <f t="shared" si="1"/>
        <v>359408.47101588006</v>
      </c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</row>
    <row r="62" spans="1:20" x14ac:dyDescent="0.25">
      <c r="A62" s="67">
        <v>9.1999999999999993</v>
      </c>
      <c r="B62" s="120" t="s">
        <v>86</v>
      </c>
      <c r="C62" s="59" t="s">
        <v>87</v>
      </c>
      <c r="D62" s="125" t="s">
        <v>24</v>
      </c>
      <c r="E62" s="77">
        <v>99187.568117351999</v>
      </c>
      <c r="F62" s="87">
        <v>1</v>
      </c>
      <c r="G62" s="82">
        <f t="shared" si="1"/>
        <v>99187.568117351999</v>
      </c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</row>
    <row r="63" spans="1:20" x14ac:dyDescent="0.25">
      <c r="A63" s="67">
        <v>9.3000000000000007</v>
      </c>
      <c r="B63" s="120" t="s">
        <v>88</v>
      </c>
      <c r="C63" s="59" t="s">
        <v>89</v>
      </c>
      <c r="D63" s="125" t="s">
        <v>28</v>
      </c>
      <c r="E63" s="77">
        <v>13.585011897600001</v>
      </c>
      <c r="F63" s="87">
        <v>2371</v>
      </c>
      <c r="G63" s="82">
        <f t="shared" si="1"/>
        <v>32210.063209209602</v>
      </c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</row>
    <row r="64" spans="1:20" x14ac:dyDescent="0.25">
      <c r="A64" s="67">
        <v>9.4</v>
      </c>
      <c r="B64" s="120" t="s">
        <v>90</v>
      </c>
      <c r="C64" s="59" t="s">
        <v>89</v>
      </c>
      <c r="D64" s="125" t="s">
        <v>28</v>
      </c>
      <c r="E64" s="77">
        <v>10.188758923199998</v>
      </c>
      <c r="F64" s="87">
        <v>740</v>
      </c>
      <c r="G64" s="82">
        <f t="shared" si="1"/>
        <v>7539.6816031679991</v>
      </c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</row>
    <row r="65" spans="1:20" x14ac:dyDescent="0.25">
      <c r="A65" s="67">
        <v>9.5</v>
      </c>
      <c r="B65" s="120" t="s">
        <v>91</v>
      </c>
      <c r="C65" s="59" t="s">
        <v>89</v>
      </c>
      <c r="D65" s="125" t="s">
        <v>28</v>
      </c>
      <c r="E65" s="77">
        <v>65.377869757200003</v>
      </c>
      <c r="F65" s="87">
        <v>765</v>
      </c>
      <c r="G65" s="82">
        <f t="shared" si="1"/>
        <v>50014.070364258005</v>
      </c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</row>
    <row r="66" spans="1:20" x14ac:dyDescent="0.25">
      <c r="A66" s="67">
        <v>9.6</v>
      </c>
      <c r="B66" s="120" t="s">
        <v>92</v>
      </c>
      <c r="C66" s="59" t="s">
        <v>207</v>
      </c>
      <c r="D66" s="125" t="s">
        <v>28</v>
      </c>
      <c r="E66" s="77">
        <v>5605.5155342472008</v>
      </c>
      <c r="F66" s="87">
        <v>8.84</v>
      </c>
      <c r="G66" s="82">
        <f t="shared" si="1"/>
        <v>49552.757322745252</v>
      </c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</row>
    <row r="67" spans="1:20" x14ac:dyDescent="0.25">
      <c r="A67" s="67">
        <v>9.6999999999999993</v>
      </c>
      <c r="B67" s="120" t="s">
        <v>93</v>
      </c>
      <c r="C67" s="59" t="s">
        <v>207</v>
      </c>
      <c r="D67" s="125" t="s">
        <v>33</v>
      </c>
      <c r="E67" s="77">
        <v>1214.1604383480001</v>
      </c>
      <c r="F67" s="87">
        <v>4.68</v>
      </c>
      <c r="G67" s="82">
        <f t="shared" si="1"/>
        <v>5682.2708514686401</v>
      </c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</row>
    <row r="68" spans="1:20" x14ac:dyDescent="0.25">
      <c r="A68" s="67">
        <v>9.8000000000000007</v>
      </c>
      <c r="B68" s="120" t="s">
        <v>94</v>
      </c>
      <c r="C68" s="59" t="s">
        <v>207</v>
      </c>
      <c r="D68" s="125" t="s">
        <v>28</v>
      </c>
      <c r="E68" s="77">
        <v>7.0642061867519992</v>
      </c>
      <c r="F68" s="87">
        <v>16861</v>
      </c>
      <c r="G68" s="82">
        <f t="shared" si="1"/>
        <v>119109.58051482546</v>
      </c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</row>
    <row r="69" spans="1:20" x14ac:dyDescent="0.25">
      <c r="A69" s="67">
        <v>9.9</v>
      </c>
      <c r="B69" s="120" t="s">
        <v>95</v>
      </c>
      <c r="C69" s="59" t="s">
        <v>96</v>
      </c>
      <c r="D69" s="125" t="s">
        <v>24</v>
      </c>
      <c r="E69" s="77">
        <v>233585.24554632005</v>
      </c>
      <c r="F69" s="87">
        <v>1</v>
      </c>
      <c r="G69" s="82">
        <f t="shared" si="1"/>
        <v>233585.24554632005</v>
      </c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</row>
    <row r="70" spans="1:20" x14ac:dyDescent="0.25">
      <c r="A70" s="123">
        <v>10</v>
      </c>
      <c r="B70" s="122" t="s">
        <v>97</v>
      </c>
      <c r="C70" s="58"/>
      <c r="D70" s="72"/>
      <c r="E70" s="77"/>
      <c r="F70" s="87"/>
      <c r="G70" s="82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</row>
    <row r="71" spans="1:20" x14ac:dyDescent="0.25">
      <c r="A71" s="67">
        <v>10.1</v>
      </c>
      <c r="B71" s="124" t="s">
        <v>98</v>
      </c>
      <c r="C71" s="63" t="s">
        <v>208</v>
      </c>
      <c r="D71" s="126" t="s">
        <v>24</v>
      </c>
      <c r="E71" s="77">
        <v>483610.20644660736</v>
      </c>
      <c r="F71" s="88">
        <v>1</v>
      </c>
      <c r="G71" s="82">
        <f>F71*$E71</f>
        <v>483610.20644660736</v>
      </c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</row>
    <row r="72" spans="1:20" x14ac:dyDescent="0.25">
      <c r="A72" s="67">
        <v>10.199999999999999</v>
      </c>
      <c r="B72" s="124" t="s">
        <v>99</v>
      </c>
      <c r="C72" s="63" t="s">
        <v>208</v>
      </c>
      <c r="D72" s="126" t="s">
        <v>24</v>
      </c>
      <c r="E72" s="77">
        <f>767433.369390728-157192.17</f>
        <v>610241.19939072791</v>
      </c>
      <c r="F72" s="88">
        <v>1</v>
      </c>
      <c r="G72" s="82">
        <f>F72*$E72</f>
        <v>610241.19939072791</v>
      </c>
      <c r="I72"/>
      <c r="J72"/>
      <c r="K72"/>
      <c r="L72"/>
      <c r="M72"/>
      <c r="N72"/>
      <c r="O72"/>
      <c r="P72" s="121"/>
      <c r="Q72" s="121"/>
      <c r="R72" s="121"/>
      <c r="S72" s="121"/>
      <c r="T72" s="121"/>
    </row>
    <row r="73" spans="1:20" x14ac:dyDescent="0.25">
      <c r="A73" s="67">
        <v>10.3</v>
      </c>
      <c r="B73" s="124" t="s">
        <v>100</v>
      </c>
      <c r="C73" s="63" t="s">
        <v>208</v>
      </c>
      <c r="D73" s="126" t="s">
        <v>24</v>
      </c>
      <c r="E73" s="77">
        <v>157192.17000000001</v>
      </c>
      <c r="F73" s="88">
        <v>1</v>
      </c>
      <c r="G73" s="82">
        <f>F73*$E73</f>
        <v>157192.17000000001</v>
      </c>
      <c r="P73" s="121"/>
      <c r="Q73" s="121"/>
      <c r="R73" s="121"/>
      <c r="S73" s="121"/>
      <c r="T73" s="121"/>
    </row>
    <row r="74" spans="1:20" x14ac:dyDescent="0.25">
      <c r="A74" s="67">
        <v>10.4</v>
      </c>
      <c r="B74" s="120" t="s">
        <v>101</v>
      </c>
      <c r="C74" s="59">
        <v>105300</v>
      </c>
      <c r="D74" s="125" t="s">
        <v>102</v>
      </c>
      <c r="E74" s="77">
        <v>13075.573951439997</v>
      </c>
      <c r="F74" s="87">
        <v>3</v>
      </c>
      <c r="G74" s="82">
        <f t="shared" si="1"/>
        <v>39226.721854319992</v>
      </c>
      <c r="P74" s="121"/>
      <c r="Q74" s="121"/>
      <c r="R74" s="121"/>
      <c r="S74" s="121"/>
      <c r="T74" s="121"/>
    </row>
    <row r="75" spans="1:20" ht="14.45" customHeight="1" x14ac:dyDescent="0.25">
      <c r="A75" s="67">
        <v>10.5</v>
      </c>
      <c r="B75" s="120" t="s">
        <v>103</v>
      </c>
      <c r="C75" s="59"/>
      <c r="D75" s="125" t="s">
        <v>24</v>
      </c>
      <c r="E75" s="77">
        <v>17652.024834443997</v>
      </c>
      <c r="F75" s="87">
        <v>1</v>
      </c>
      <c r="G75" s="82">
        <f t="shared" si="1"/>
        <v>17652.024834443997</v>
      </c>
      <c r="P75" s="121"/>
      <c r="Q75" s="121"/>
      <c r="R75" s="121"/>
      <c r="S75" s="121"/>
      <c r="T75" s="121"/>
    </row>
    <row r="76" spans="1:20" x14ac:dyDescent="0.25">
      <c r="A76" s="67">
        <v>10.6</v>
      </c>
      <c r="B76" s="120" t="s">
        <v>104</v>
      </c>
      <c r="C76" s="59" t="s">
        <v>105</v>
      </c>
      <c r="D76" s="125" t="s">
        <v>24</v>
      </c>
      <c r="E76" s="77">
        <v>16624.99793498544</v>
      </c>
      <c r="F76" s="87">
        <v>1</v>
      </c>
      <c r="G76" s="82">
        <f t="shared" si="1"/>
        <v>16624.99793498544</v>
      </c>
      <c r="P76" s="121"/>
      <c r="Q76" s="121"/>
      <c r="R76" s="121"/>
      <c r="S76" s="121"/>
      <c r="T76" s="121"/>
    </row>
    <row r="77" spans="1:20" x14ac:dyDescent="0.25">
      <c r="A77" s="123">
        <v>12</v>
      </c>
      <c r="B77" s="122" t="s">
        <v>106</v>
      </c>
      <c r="C77" s="58"/>
      <c r="D77" s="72"/>
      <c r="E77" s="77"/>
      <c r="F77" s="87"/>
      <c r="G77" s="82"/>
      <c r="P77" s="121"/>
      <c r="Q77" s="121"/>
      <c r="R77" s="121"/>
      <c r="S77" s="121"/>
      <c r="T77" s="121"/>
    </row>
    <row r="78" spans="1:20" x14ac:dyDescent="0.25">
      <c r="A78" s="119">
        <v>12.1</v>
      </c>
      <c r="B78" s="120" t="s">
        <v>107</v>
      </c>
      <c r="C78" s="59" t="s">
        <v>207</v>
      </c>
      <c r="D78" s="125" t="s">
        <v>33</v>
      </c>
      <c r="E78" s="77">
        <v>466.98478397999997</v>
      </c>
      <c r="F78" s="87">
        <v>116</v>
      </c>
      <c r="G78" s="82">
        <f t="shared" si="1"/>
        <v>54170.234941679999</v>
      </c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</row>
    <row r="79" spans="1:20" x14ac:dyDescent="0.25">
      <c r="A79" s="67">
        <v>12.2</v>
      </c>
      <c r="B79" s="120" t="s">
        <v>108</v>
      </c>
      <c r="C79" s="59">
        <v>123661.16</v>
      </c>
      <c r="D79" s="125" t="s">
        <v>33</v>
      </c>
      <c r="E79" s="77">
        <v>220.75644333599999</v>
      </c>
      <c r="F79" s="87">
        <v>116</v>
      </c>
      <c r="G79" s="82">
        <f t="shared" si="1"/>
        <v>25607.747426975999</v>
      </c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</row>
    <row r="80" spans="1:20" x14ac:dyDescent="0.25">
      <c r="A80" s="119">
        <v>12.3</v>
      </c>
      <c r="B80" s="120" t="s">
        <v>109</v>
      </c>
      <c r="C80" s="59"/>
      <c r="D80" s="125" t="s">
        <v>24</v>
      </c>
      <c r="E80" s="77">
        <v>47021.122430568008</v>
      </c>
      <c r="F80" s="87">
        <v>1</v>
      </c>
      <c r="G80" s="82">
        <f t="shared" si="1"/>
        <v>47021.122430568008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</row>
    <row r="81" spans="1:20" x14ac:dyDescent="0.25">
      <c r="A81" s="123">
        <v>14</v>
      </c>
      <c r="B81" s="122" t="s">
        <v>110</v>
      </c>
      <c r="C81" s="58"/>
      <c r="D81" s="72"/>
      <c r="E81" s="77"/>
      <c r="F81" s="87"/>
      <c r="G81" s="82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</row>
    <row r="82" spans="1:20" x14ac:dyDescent="0.25">
      <c r="A82" s="67">
        <v>14.1</v>
      </c>
      <c r="B82" s="120" t="s">
        <v>111</v>
      </c>
      <c r="C82" s="59" t="s">
        <v>112</v>
      </c>
      <c r="D82" s="125" t="s">
        <v>24</v>
      </c>
      <c r="E82" s="77">
        <v>382078.45962000004</v>
      </c>
      <c r="F82" s="87">
        <v>1</v>
      </c>
      <c r="G82" s="82">
        <f t="shared" si="1"/>
        <v>382078.45962000004</v>
      </c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</row>
    <row r="83" spans="1:20" x14ac:dyDescent="0.25">
      <c r="A83" s="67">
        <v>14.2</v>
      </c>
      <c r="B83" s="120" t="s">
        <v>113</v>
      </c>
      <c r="C83" s="59" t="s">
        <v>112</v>
      </c>
      <c r="D83" s="125" t="s">
        <v>24</v>
      </c>
      <c r="E83" s="77">
        <v>382078.45962000004</v>
      </c>
      <c r="F83" s="87">
        <v>1</v>
      </c>
      <c r="G83" s="82">
        <f t="shared" si="1"/>
        <v>382078.45962000004</v>
      </c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</row>
    <row r="84" spans="1:20" x14ac:dyDescent="0.25">
      <c r="A84" s="67">
        <v>14.3</v>
      </c>
      <c r="B84" s="120" t="s">
        <v>114</v>
      </c>
      <c r="C84" s="59" t="s">
        <v>112</v>
      </c>
      <c r="D84" s="125" t="s">
        <v>24</v>
      </c>
      <c r="E84" s="77">
        <v>382078.45962000004</v>
      </c>
      <c r="F84" s="87">
        <v>1</v>
      </c>
      <c r="G84" s="82">
        <f>F84*$E84</f>
        <v>382078.45962000004</v>
      </c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</row>
    <row r="85" spans="1:20" x14ac:dyDescent="0.25">
      <c r="A85" s="123">
        <v>21</v>
      </c>
      <c r="B85" s="122" t="s">
        <v>115</v>
      </c>
      <c r="C85" s="58"/>
      <c r="D85" s="72"/>
      <c r="E85" s="77"/>
      <c r="F85" s="87"/>
      <c r="G85" s="82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</row>
    <row r="86" spans="1:20" ht="60" x14ac:dyDescent="0.25">
      <c r="A86" s="67">
        <v>21.1</v>
      </c>
      <c r="B86" s="120" t="s">
        <v>116</v>
      </c>
      <c r="C86" s="59" t="s">
        <v>117</v>
      </c>
      <c r="D86" s="127" t="s">
        <v>24</v>
      </c>
      <c r="E86" s="77">
        <v>1588086.0903059253</v>
      </c>
      <c r="F86" s="87">
        <v>1</v>
      </c>
      <c r="G86" s="82">
        <f t="shared" ref="G86" si="2">F86*$E86</f>
        <v>1588086.0903059253</v>
      </c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</row>
    <row r="87" spans="1:20" x14ac:dyDescent="0.25">
      <c r="A87" s="67">
        <v>21.2</v>
      </c>
      <c r="B87" s="120" t="s">
        <v>118</v>
      </c>
      <c r="C87" s="61">
        <v>210533</v>
      </c>
      <c r="D87" s="125" t="s">
        <v>33</v>
      </c>
      <c r="E87" s="77">
        <v>31.288999402552314</v>
      </c>
      <c r="F87" s="87">
        <v>1053</v>
      </c>
      <c r="G87" s="82">
        <f t="shared" si="1"/>
        <v>32947.316370887587</v>
      </c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</row>
    <row r="88" spans="1:20" x14ac:dyDescent="0.25">
      <c r="A88" s="67">
        <v>21.3</v>
      </c>
      <c r="B88" s="120" t="s">
        <v>119</v>
      </c>
      <c r="C88" s="61" t="s">
        <v>120</v>
      </c>
      <c r="D88" s="125" t="s">
        <v>24</v>
      </c>
      <c r="E88" s="77">
        <v>155541.97189433989</v>
      </c>
      <c r="F88" s="87">
        <v>1</v>
      </c>
      <c r="G88" s="82">
        <f t="shared" si="1"/>
        <v>155541.97189433989</v>
      </c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</row>
    <row r="89" spans="1:20" x14ac:dyDescent="0.25">
      <c r="A89" s="67">
        <v>21.4</v>
      </c>
      <c r="B89" s="120" t="s">
        <v>121</v>
      </c>
      <c r="C89" s="61">
        <v>211224</v>
      </c>
      <c r="D89" s="125" t="s">
        <v>24</v>
      </c>
      <c r="E89" s="77">
        <v>46164.570449159444</v>
      </c>
      <c r="F89" s="87">
        <v>1</v>
      </c>
      <c r="G89" s="82">
        <f t="shared" si="1"/>
        <v>46164.570449159444</v>
      </c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</row>
    <row r="90" spans="1:20" x14ac:dyDescent="0.25">
      <c r="A90" s="123">
        <v>22</v>
      </c>
      <c r="B90" s="122" t="s">
        <v>122</v>
      </c>
      <c r="C90" s="58" t="s">
        <v>209</v>
      </c>
      <c r="D90" s="72"/>
      <c r="E90" s="77"/>
      <c r="F90" s="87"/>
      <c r="G90" s="82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</row>
    <row r="91" spans="1:20" x14ac:dyDescent="0.25">
      <c r="A91" s="67">
        <v>22.1</v>
      </c>
      <c r="B91" s="120" t="s">
        <v>123</v>
      </c>
      <c r="C91" s="58" t="s">
        <v>209</v>
      </c>
      <c r="D91" s="125" t="s">
        <v>33</v>
      </c>
      <c r="E91" s="77">
        <v>18.323421594320706</v>
      </c>
      <c r="F91" s="87">
        <v>30</v>
      </c>
      <c r="G91" s="82">
        <f t="shared" ref="G91:G92" si="3">F91*$E91</f>
        <v>549.70264782962113</v>
      </c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</row>
    <row r="92" spans="1:20" x14ac:dyDescent="0.25">
      <c r="A92" s="67">
        <v>22.2</v>
      </c>
      <c r="B92" s="120" t="s">
        <v>124</v>
      </c>
      <c r="C92" s="58" t="s">
        <v>209</v>
      </c>
      <c r="D92" s="125" t="s">
        <v>33</v>
      </c>
      <c r="E92" s="77">
        <v>69.458679971752488</v>
      </c>
      <c r="F92" s="87">
        <v>365</v>
      </c>
      <c r="G92" s="82">
        <f t="shared" si="3"/>
        <v>25352.418189689659</v>
      </c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</row>
    <row r="93" spans="1:20" ht="45" x14ac:dyDescent="0.25">
      <c r="A93" s="67">
        <v>22.3</v>
      </c>
      <c r="B93" s="64" t="s">
        <v>125</v>
      </c>
      <c r="C93" s="66" t="s">
        <v>126</v>
      </c>
      <c r="D93" s="125" t="s">
        <v>24</v>
      </c>
      <c r="E93" s="77">
        <v>209481.73252423559</v>
      </c>
      <c r="F93" s="87">
        <v>1</v>
      </c>
      <c r="G93" s="82">
        <f>F93*$E93</f>
        <v>209481.73252423559</v>
      </c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</row>
    <row r="94" spans="1:20" x14ac:dyDescent="0.25">
      <c r="A94" s="67">
        <v>22.4</v>
      </c>
      <c r="B94" s="120" t="s">
        <v>127</v>
      </c>
      <c r="C94" s="65" t="s">
        <v>128</v>
      </c>
      <c r="D94" s="125" t="s">
        <v>24</v>
      </c>
      <c r="E94" s="77">
        <v>282396.73669487279</v>
      </c>
      <c r="F94" s="87">
        <v>1</v>
      </c>
      <c r="G94" s="82">
        <f>F94*$E94</f>
        <v>282396.73669487279</v>
      </c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</row>
    <row r="95" spans="1:20" ht="30" x14ac:dyDescent="0.25">
      <c r="A95" s="67">
        <v>22.5</v>
      </c>
      <c r="B95" s="120" t="s">
        <v>129</v>
      </c>
      <c r="C95" s="63" t="s">
        <v>130</v>
      </c>
      <c r="D95" s="125" t="s">
        <v>24</v>
      </c>
      <c r="E95" s="77">
        <v>247853.1080669529</v>
      </c>
      <c r="F95" s="87">
        <v>1</v>
      </c>
      <c r="G95" s="82">
        <f t="shared" ref="G95" si="4">F95*$E95</f>
        <v>247853.1080669529</v>
      </c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</row>
    <row r="96" spans="1:20" x14ac:dyDescent="0.25">
      <c r="A96" s="67">
        <v>22.6</v>
      </c>
      <c r="B96" s="120" t="s">
        <v>131</v>
      </c>
      <c r="C96" s="59">
        <v>223300</v>
      </c>
      <c r="D96" s="125" t="s">
        <v>102</v>
      </c>
      <c r="E96" s="77">
        <v>29776.851728230467</v>
      </c>
      <c r="F96" s="87">
        <v>1</v>
      </c>
      <c r="G96" s="82">
        <f>F96*$E96</f>
        <v>29776.851728230467</v>
      </c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</row>
    <row r="97" spans="1:20" ht="30" x14ac:dyDescent="0.25">
      <c r="A97" s="67">
        <v>22.7</v>
      </c>
      <c r="B97" s="120" t="s">
        <v>132</v>
      </c>
      <c r="C97" s="59" t="s">
        <v>133</v>
      </c>
      <c r="D97" s="125" t="s">
        <v>24</v>
      </c>
      <c r="E97" s="77">
        <v>386959.72420745646</v>
      </c>
      <c r="F97" s="87">
        <v>1</v>
      </c>
      <c r="G97" s="82">
        <f t="shared" ref="G97:G102" si="5">F97*$E97</f>
        <v>386959.72420745646</v>
      </c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</row>
    <row r="98" spans="1:20" x14ac:dyDescent="0.25">
      <c r="A98" s="123">
        <v>23</v>
      </c>
      <c r="B98" s="122" t="s">
        <v>134</v>
      </c>
      <c r="C98" s="58" t="s">
        <v>210</v>
      </c>
      <c r="D98" s="72"/>
      <c r="E98" s="77"/>
      <c r="F98" s="87"/>
      <c r="G98" s="82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</row>
    <row r="99" spans="1:20" x14ac:dyDescent="0.25">
      <c r="A99" s="67">
        <v>23.1</v>
      </c>
      <c r="B99" s="120" t="s">
        <v>135</v>
      </c>
      <c r="C99" s="59" t="s">
        <v>210</v>
      </c>
      <c r="D99" s="125" t="s">
        <v>24</v>
      </c>
      <c r="E99" s="77">
        <v>40587.419231065898</v>
      </c>
      <c r="F99" s="87">
        <v>1</v>
      </c>
      <c r="G99" s="82">
        <f t="shared" si="5"/>
        <v>40587.419231065898</v>
      </c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</row>
    <row r="100" spans="1:20" x14ac:dyDescent="0.25">
      <c r="A100" s="67">
        <v>23.2</v>
      </c>
      <c r="B100" s="120" t="s">
        <v>136</v>
      </c>
      <c r="C100" s="59" t="s">
        <v>137</v>
      </c>
      <c r="D100" s="125" t="s">
        <v>24</v>
      </c>
      <c r="E100" s="77">
        <v>95286.835726134625</v>
      </c>
      <c r="F100" s="88">
        <v>1</v>
      </c>
      <c r="G100" s="82">
        <f t="shared" si="5"/>
        <v>95286.835726134625</v>
      </c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</row>
    <row r="101" spans="1:20" x14ac:dyDescent="0.25">
      <c r="A101" s="67">
        <v>23.3</v>
      </c>
      <c r="B101" s="64" t="s">
        <v>138</v>
      </c>
      <c r="C101" s="59">
        <v>233423</v>
      </c>
      <c r="D101" s="125" t="s">
        <v>24</v>
      </c>
      <c r="E101" s="77">
        <v>10978.187360822511</v>
      </c>
      <c r="F101" s="87">
        <v>1</v>
      </c>
      <c r="G101" s="82">
        <f t="shared" si="5"/>
        <v>10978.187360822511</v>
      </c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</row>
    <row r="102" spans="1:20" x14ac:dyDescent="0.25">
      <c r="A102" s="67">
        <v>23.4</v>
      </c>
      <c r="B102" s="64" t="s">
        <v>139</v>
      </c>
      <c r="C102" s="59">
        <v>238113.11</v>
      </c>
      <c r="D102" s="125" t="s">
        <v>102</v>
      </c>
      <c r="E102" s="77">
        <v>4982.6868900309082</v>
      </c>
      <c r="F102" s="88">
        <v>3</v>
      </c>
      <c r="G102" s="82">
        <f t="shared" si="5"/>
        <v>14948.060670092724</v>
      </c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</row>
    <row r="103" spans="1:20" x14ac:dyDescent="0.25">
      <c r="A103" s="67">
        <v>23.5</v>
      </c>
      <c r="B103" s="64" t="s">
        <v>140</v>
      </c>
      <c r="C103" s="59" t="s">
        <v>210</v>
      </c>
      <c r="D103" s="128" t="s">
        <v>24</v>
      </c>
      <c r="E103" s="77">
        <v>81187.91980971329</v>
      </c>
      <c r="F103" s="88">
        <v>1</v>
      </c>
      <c r="G103" s="82">
        <f t="shared" ref="G103" si="6">F103*$E103</f>
        <v>81187.91980971329</v>
      </c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</row>
    <row r="104" spans="1:20" x14ac:dyDescent="0.25">
      <c r="A104" s="123">
        <v>26</v>
      </c>
      <c r="B104" s="122" t="s">
        <v>141</v>
      </c>
      <c r="C104" s="58" t="s">
        <v>211</v>
      </c>
      <c r="D104" s="72"/>
      <c r="E104" s="77"/>
      <c r="F104" s="87"/>
      <c r="G104" s="82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</row>
    <row r="105" spans="1:20" x14ac:dyDescent="0.25">
      <c r="A105" s="67">
        <v>26.1</v>
      </c>
      <c r="B105" s="120" t="s">
        <v>142</v>
      </c>
      <c r="C105" s="60" t="s">
        <v>143</v>
      </c>
      <c r="D105" s="127" t="s">
        <v>24</v>
      </c>
      <c r="E105" s="77">
        <v>2796998.973598239</v>
      </c>
      <c r="F105" s="88">
        <v>1</v>
      </c>
      <c r="G105" s="82">
        <f t="shared" ref="G105" si="7">F105*$E105</f>
        <v>2796998.973598239</v>
      </c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</row>
    <row r="106" spans="1:20" x14ac:dyDescent="0.25">
      <c r="A106" s="67">
        <v>26.2</v>
      </c>
      <c r="B106" s="120" t="s">
        <v>144</v>
      </c>
      <c r="C106" s="60">
        <v>262213</v>
      </c>
      <c r="D106" s="125" t="s">
        <v>24</v>
      </c>
      <c r="E106" s="77">
        <v>39580.798208166074</v>
      </c>
      <c r="F106" s="88">
        <v>1</v>
      </c>
      <c r="G106" s="82">
        <f t="shared" ref="G106:G116" si="8">F106*$E106</f>
        <v>39580.798208166074</v>
      </c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</row>
    <row r="107" spans="1:20" x14ac:dyDescent="0.25">
      <c r="A107" s="67">
        <v>26.3</v>
      </c>
      <c r="B107" s="120" t="s">
        <v>145</v>
      </c>
      <c r="C107" s="60" t="s">
        <v>146</v>
      </c>
      <c r="D107" s="127" t="s">
        <v>24</v>
      </c>
      <c r="E107" s="77">
        <v>977264.01426616218</v>
      </c>
      <c r="F107" s="87">
        <v>1</v>
      </c>
      <c r="G107" s="82">
        <f t="shared" ref="G107" si="9">F107*$E107</f>
        <v>977264.01426616218</v>
      </c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</row>
    <row r="108" spans="1:20" x14ac:dyDescent="0.25">
      <c r="A108" s="67">
        <v>26.4</v>
      </c>
      <c r="B108" s="120" t="s">
        <v>147</v>
      </c>
      <c r="C108" s="60">
        <v>263353</v>
      </c>
      <c r="D108" s="125" t="s">
        <v>102</v>
      </c>
      <c r="E108" s="77">
        <v>59009.895430199998</v>
      </c>
      <c r="F108" s="87">
        <v>2</v>
      </c>
      <c r="G108" s="82">
        <f t="shared" si="8"/>
        <v>118019.7908604</v>
      </c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</row>
    <row r="109" spans="1:20" x14ac:dyDescent="0.25">
      <c r="A109" s="67">
        <v>26.5</v>
      </c>
      <c r="B109" s="120" t="s">
        <v>148</v>
      </c>
      <c r="C109" s="60">
        <v>264113</v>
      </c>
      <c r="D109" s="125" t="s">
        <v>24</v>
      </c>
      <c r="E109" s="77">
        <v>160047.28367385358</v>
      </c>
      <c r="F109" s="88">
        <v>1</v>
      </c>
      <c r="G109" s="82">
        <f t="shared" si="8"/>
        <v>160047.28367385358</v>
      </c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</row>
    <row r="110" spans="1:20" x14ac:dyDescent="0.25">
      <c r="A110" s="67">
        <v>26.6</v>
      </c>
      <c r="B110" s="120" t="s">
        <v>149</v>
      </c>
      <c r="C110" s="60" t="s">
        <v>150</v>
      </c>
      <c r="D110" s="125" t="s">
        <v>24</v>
      </c>
      <c r="E110" s="77">
        <v>1485397.0877689943</v>
      </c>
      <c r="F110" s="88">
        <v>1</v>
      </c>
      <c r="G110" s="82">
        <f t="shared" si="8"/>
        <v>1485397.0877689943</v>
      </c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</row>
    <row r="111" spans="1:20" x14ac:dyDescent="0.25">
      <c r="A111" s="123">
        <v>27</v>
      </c>
      <c r="B111" s="122" t="s">
        <v>151</v>
      </c>
      <c r="C111" s="58" t="s">
        <v>212</v>
      </c>
      <c r="D111" s="72"/>
      <c r="E111" s="77"/>
      <c r="F111" s="87"/>
      <c r="G111" s="82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</row>
    <row r="112" spans="1:20" x14ac:dyDescent="0.25">
      <c r="A112" s="67">
        <v>27.1</v>
      </c>
      <c r="B112" s="120" t="s">
        <v>152</v>
      </c>
      <c r="C112" s="58" t="s">
        <v>212</v>
      </c>
      <c r="D112" s="125" t="s">
        <v>24</v>
      </c>
      <c r="E112" s="77">
        <v>275554.985077944</v>
      </c>
      <c r="F112" s="88">
        <v>1</v>
      </c>
      <c r="G112" s="82">
        <f>F112*$E112</f>
        <v>275554.985077944</v>
      </c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</row>
    <row r="113" spans="1:20" x14ac:dyDescent="0.25">
      <c r="A113" s="67">
        <v>27.2</v>
      </c>
      <c r="B113" s="64" t="s">
        <v>153</v>
      </c>
      <c r="C113" s="58" t="s">
        <v>212</v>
      </c>
      <c r="D113" s="128" t="s">
        <v>24</v>
      </c>
      <c r="E113" s="77">
        <v>45849.415154400005</v>
      </c>
      <c r="F113" s="88">
        <v>1</v>
      </c>
      <c r="G113" s="82">
        <f>F113*$E113</f>
        <v>45849.415154400005</v>
      </c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</row>
    <row r="114" spans="1:20" x14ac:dyDescent="0.25">
      <c r="A114" s="123">
        <v>28</v>
      </c>
      <c r="B114" s="122" t="s">
        <v>154</v>
      </c>
      <c r="C114" s="58" t="s">
        <v>212</v>
      </c>
      <c r="D114" s="72"/>
      <c r="E114" s="77"/>
      <c r="F114" s="87"/>
      <c r="G114" s="82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</row>
    <row r="115" spans="1:20" x14ac:dyDescent="0.25">
      <c r="A115" s="67">
        <v>28.1</v>
      </c>
      <c r="B115" s="120" t="s">
        <v>155</v>
      </c>
      <c r="C115" s="58" t="s">
        <v>212</v>
      </c>
      <c r="D115" s="125" t="s">
        <v>24</v>
      </c>
      <c r="E115" s="77">
        <v>865129.55792069691</v>
      </c>
      <c r="F115" s="87">
        <v>1</v>
      </c>
      <c r="G115" s="82">
        <f t="shared" si="8"/>
        <v>865129.55792069691</v>
      </c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</row>
    <row r="116" spans="1:20" x14ac:dyDescent="0.25">
      <c r="A116" s="67">
        <v>28.2</v>
      </c>
      <c r="B116" s="120" t="s">
        <v>156</v>
      </c>
      <c r="C116" s="58" t="s">
        <v>212</v>
      </c>
      <c r="D116" s="125" t="s">
        <v>102</v>
      </c>
      <c r="E116" s="77">
        <v>16981.264872</v>
      </c>
      <c r="F116" s="87">
        <v>18</v>
      </c>
      <c r="G116" s="82">
        <f t="shared" si="8"/>
        <v>305662.767696</v>
      </c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</row>
    <row r="117" spans="1:20" x14ac:dyDescent="0.25">
      <c r="A117" s="67">
        <v>28.3</v>
      </c>
      <c r="B117" s="120" t="s">
        <v>157</v>
      </c>
      <c r="C117" s="60">
        <v>284621.11</v>
      </c>
      <c r="D117" s="125" t="s">
        <v>24</v>
      </c>
      <c r="E117" s="77">
        <v>165672.51445661718</v>
      </c>
      <c r="F117" s="87">
        <v>1</v>
      </c>
      <c r="G117" s="82">
        <f>F117*$E117</f>
        <v>165672.51445661718</v>
      </c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</row>
    <row r="118" spans="1:20" x14ac:dyDescent="0.25">
      <c r="A118" s="123">
        <v>31</v>
      </c>
      <c r="B118" s="122" t="s">
        <v>158</v>
      </c>
      <c r="C118" s="58" t="s">
        <v>159</v>
      </c>
      <c r="D118" s="72"/>
      <c r="E118" s="77"/>
      <c r="F118" s="87"/>
      <c r="G118" s="82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</row>
    <row r="119" spans="1:20" x14ac:dyDescent="0.25">
      <c r="A119" s="67">
        <v>31.1</v>
      </c>
      <c r="B119" s="120" t="s">
        <v>160</v>
      </c>
      <c r="C119" s="58" t="s">
        <v>161</v>
      </c>
      <c r="D119" s="125" t="s">
        <v>24</v>
      </c>
      <c r="E119" s="77">
        <v>225531.57501800635</v>
      </c>
      <c r="F119" s="88">
        <v>1</v>
      </c>
      <c r="G119" s="82">
        <f t="shared" ref="G119:G138" si="10">F119*$E119</f>
        <v>225531.57501800635</v>
      </c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</row>
    <row r="120" spans="1:20" x14ac:dyDescent="0.25">
      <c r="A120" s="67">
        <v>31.2</v>
      </c>
      <c r="B120" s="120" t="s">
        <v>162</v>
      </c>
      <c r="C120" s="58" t="s">
        <v>163</v>
      </c>
      <c r="D120" s="125" t="s">
        <v>24</v>
      </c>
      <c r="E120" s="77">
        <v>1229111.2533792551</v>
      </c>
      <c r="F120" s="88">
        <v>1</v>
      </c>
      <c r="G120" s="82">
        <f t="shared" si="10"/>
        <v>1229111.2533792551</v>
      </c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</row>
    <row r="121" spans="1:20" x14ac:dyDescent="0.25">
      <c r="A121" s="123">
        <v>32</v>
      </c>
      <c r="B121" s="122" t="s">
        <v>164</v>
      </c>
      <c r="C121" s="58"/>
      <c r="D121" s="72"/>
      <c r="E121" s="77"/>
      <c r="F121" s="87"/>
      <c r="G121" s="82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</row>
    <row r="122" spans="1:20" x14ac:dyDescent="0.25">
      <c r="A122" s="67">
        <v>32.1</v>
      </c>
      <c r="B122" s="64" t="s">
        <v>165</v>
      </c>
      <c r="C122" s="59" t="s">
        <v>166</v>
      </c>
      <c r="D122" s="125" t="s">
        <v>24</v>
      </c>
      <c r="E122" s="77">
        <v>63784.466730465632</v>
      </c>
      <c r="F122" s="88">
        <v>1</v>
      </c>
      <c r="G122" s="82">
        <f t="shared" si="10"/>
        <v>63784.466730465632</v>
      </c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</row>
    <row r="123" spans="1:20" x14ac:dyDescent="0.25">
      <c r="A123" s="67">
        <v>32.200000000000003</v>
      </c>
      <c r="B123" s="124" t="s">
        <v>167</v>
      </c>
      <c r="C123" s="63" t="s">
        <v>168</v>
      </c>
      <c r="D123" s="129" t="s">
        <v>24</v>
      </c>
      <c r="E123" s="77">
        <v>146197.77159460733</v>
      </c>
      <c r="F123" s="88">
        <v>1</v>
      </c>
      <c r="G123" s="82">
        <f t="shared" si="10"/>
        <v>146197.77159460733</v>
      </c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</row>
    <row r="124" spans="1:20" ht="30" x14ac:dyDescent="0.25">
      <c r="A124" s="67">
        <v>32.299999999999997</v>
      </c>
      <c r="B124" s="124" t="s">
        <v>169</v>
      </c>
      <c r="C124" s="63" t="s">
        <v>170</v>
      </c>
      <c r="D124" s="126" t="s">
        <v>24</v>
      </c>
      <c r="E124" s="77">
        <v>452081.51649038662</v>
      </c>
      <c r="F124" s="88">
        <v>1</v>
      </c>
      <c r="G124" s="82">
        <f t="shared" si="10"/>
        <v>452081.51649038662</v>
      </c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</row>
    <row r="125" spans="1:20" x14ac:dyDescent="0.25">
      <c r="A125" s="67">
        <v>32.4</v>
      </c>
      <c r="B125" s="124" t="s">
        <v>171</v>
      </c>
      <c r="C125" s="63" t="s">
        <v>172</v>
      </c>
      <c r="D125" s="126" t="s">
        <v>24</v>
      </c>
      <c r="E125" s="77">
        <v>240098.51157556492</v>
      </c>
      <c r="F125" s="88">
        <v>1</v>
      </c>
      <c r="G125" s="82">
        <f t="shared" si="10"/>
        <v>240098.51157556492</v>
      </c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</row>
    <row r="126" spans="1:20" ht="30" x14ac:dyDescent="0.25">
      <c r="A126" s="67">
        <v>32.5</v>
      </c>
      <c r="B126" s="124" t="s">
        <v>173</v>
      </c>
      <c r="C126" s="63" t="s">
        <v>174</v>
      </c>
      <c r="D126" s="126" t="s">
        <v>24</v>
      </c>
      <c r="E126" s="77">
        <v>102449.09173625756</v>
      </c>
      <c r="F126" s="88">
        <v>1</v>
      </c>
      <c r="G126" s="82">
        <f t="shared" si="10"/>
        <v>102449.09173625756</v>
      </c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</row>
    <row r="127" spans="1:20" x14ac:dyDescent="0.25">
      <c r="A127" s="67">
        <v>32.6</v>
      </c>
      <c r="B127" s="124" t="s">
        <v>175</v>
      </c>
      <c r="C127" s="63"/>
      <c r="D127" s="126" t="s">
        <v>24</v>
      </c>
      <c r="E127" s="77">
        <v>58049.51999536404</v>
      </c>
      <c r="F127" s="88">
        <v>1</v>
      </c>
      <c r="G127" s="82">
        <f t="shared" si="10"/>
        <v>58049.51999536404</v>
      </c>
      <c r="I127"/>
      <c r="J127"/>
      <c r="K127"/>
      <c r="L127"/>
      <c r="M127"/>
      <c r="N127"/>
      <c r="O127"/>
      <c r="P127" s="121"/>
      <c r="Q127" s="121"/>
      <c r="R127" s="121"/>
      <c r="S127" s="121"/>
      <c r="T127" s="121"/>
    </row>
    <row r="128" spans="1:20" x14ac:dyDescent="0.25">
      <c r="A128" s="67">
        <v>32.700000000000003</v>
      </c>
      <c r="B128" s="124" t="s">
        <v>176</v>
      </c>
      <c r="C128" s="66"/>
      <c r="D128" s="126" t="s">
        <v>33</v>
      </c>
      <c r="E128" s="77">
        <v>50.94</v>
      </c>
      <c r="F128" s="88">
        <v>235</v>
      </c>
      <c r="G128" s="82">
        <f>F128*$E128</f>
        <v>11970.9</v>
      </c>
      <c r="I128" s="130"/>
      <c r="J128" s="130"/>
      <c r="K128" s="130"/>
      <c r="L128" s="130"/>
      <c r="M128" s="130"/>
      <c r="N128" s="130"/>
      <c r="O128" s="130"/>
      <c r="P128" s="121"/>
      <c r="Q128" s="121"/>
      <c r="R128" s="121"/>
      <c r="S128" s="121"/>
      <c r="T128" s="121"/>
    </row>
    <row r="129" spans="1:20" x14ac:dyDescent="0.25">
      <c r="A129" s="67">
        <v>32.799999999999997</v>
      </c>
      <c r="B129" s="124" t="s">
        <v>177</v>
      </c>
      <c r="C129" s="66"/>
      <c r="D129" s="126" t="s">
        <v>33</v>
      </c>
      <c r="E129" s="77">
        <v>206.32236819479999</v>
      </c>
      <c r="F129" s="88">
        <v>425</v>
      </c>
      <c r="G129" s="82">
        <f t="shared" si="10"/>
        <v>87687.006482789991</v>
      </c>
      <c r="I129" s="121"/>
      <c r="J129" s="130"/>
      <c r="K129" s="130"/>
      <c r="L129" s="130"/>
      <c r="M129" s="130"/>
      <c r="N129" s="130"/>
      <c r="O129" s="130"/>
      <c r="P129" s="121"/>
      <c r="Q129" s="121"/>
      <c r="R129" s="121"/>
      <c r="S129" s="121"/>
      <c r="T129" s="121"/>
    </row>
    <row r="130" spans="1:20" x14ac:dyDescent="0.25">
      <c r="A130" s="67">
        <v>32.9</v>
      </c>
      <c r="B130" s="124" t="s">
        <v>178</v>
      </c>
      <c r="C130" s="66"/>
      <c r="D130" s="126" t="s">
        <v>24</v>
      </c>
      <c r="E130" s="77">
        <v>228387.99358212552</v>
      </c>
      <c r="F130" s="88">
        <v>1</v>
      </c>
      <c r="G130" s="82">
        <f t="shared" si="10"/>
        <v>228387.99358212552</v>
      </c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</row>
    <row r="131" spans="1:20" x14ac:dyDescent="0.25">
      <c r="A131" s="123">
        <v>33</v>
      </c>
      <c r="B131" s="122" t="s">
        <v>179</v>
      </c>
      <c r="C131" s="58"/>
      <c r="D131" s="72"/>
      <c r="E131" s="77"/>
      <c r="F131" s="87"/>
      <c r="G131" s="82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</row>
    <row r="132" spans="1:20" x14ac:dyDescent="0.25">
      <c r="A132" s="67">
        <v>33.1</v>
      </c>
      <c r="B132" s="124" t="s">
        <v>180</v>
      </c>
      <c r="C132" s="66"/>
      <c r="D132" s="126" t="s">
        <v>24</v>
      </c>
      <c r="E132" s="77">
        <v>509437.94615999999</v>
      </c>
      <c r="F132" s="88">
        <v>1</v>
      </c>
      <c r="G132" s="82">
        <f t="shared" si="10"/>
        <v>509437.94615999999</v>
      </c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</row>
    <row r="133" spans="1:20" x14ac:dyDescent="0.25">
      <c r="A133" s="67">
        <v>33.200000000000003</v>
      </c>
      <c r="B133" s="124" t="s">
        <v>181</v>
      </c>
      <c r="C133" s="66"/>
      <c r="D133" s="126" t="s">
        <v>24</v>
      </c>
      <c r="E133" s="77">
        <v>509437.94615999999</v>
      </c>
      <c r="F133" s="88">
        <v>1</v>
      </c>
      <c r="G133" s="82">
        <f t="shared" si="10"/>
        <v>509437.94615999999</v>
      </c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</row>
    <row r="134" spans="1:20" x14ac:dyDescent="0.25">
      <c r="A134" s="67">
        <v>33.299999999999997</v>
      </c>
      <c r="B134" s="124" t="s">
        <v>200</v>
      </c>
      <c r="C134" s="66"/>
      <c r="D134" s="126" t="s">
        <v>24</v>
      </c>
      <c r="E134" s="77">
        <v>100000</v>
      </c>
      <c r="F134" s="88">
        <v>1</v>
      </c>
      <c r="G134" s="82">
        <f t="shared" si="10"/>
        <v>100000</v>
      </c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</row>
    <row r="135" spans="1:20" ht="45" x14ac:dyDescent="0.25">
      <c r="A135" s="67">
        <v>33.4</v>
      </c>
      <c r="B135" s="124" t="s">
        <v>182</v>
      </c>
      <c r="C135" s="66" t="s">
        <v>126</v>
      </c>
      <c r="D135" s="126" t="s">
        <v>24</v>
      </c>
      <c r="E135" s="77">
        <v>79387.413276600011</v>
      </c>
      <c r="F135" s="88">
        <v>1</v>
      </c>
      <c r="G135" s="82">
        <f t="shared" si="10"/>
        <v>79387.413276600011</v>
      </c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</row>
    <row r="136" spans="1:20" x14ac:dyDescent="0.25">
      <c r="A136" s="67">
        <v>33.5</v>
      </c>
      <c r="B136" s="120" t="s">
        <v>183</v>
      </c>
      <c r="C136" s="65" t="s">
        <v>128</v>
      </c>
      <c r="D136" s="126" t="s">
        <v>24</v>
      </c>
      <c r="E136" s="77">
        <v>135850.118976</v>
      </c>
      <c r="F136" s="88">
        <v>1</v>
      </c>
      <c r="G136" s="82">
        <f t="shared" si="10"/>
        <v>135850.118976</v>
      </c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</row>
    <row r="137" spans="1:20" x14ac:dyDescent="0.25">
      <c r="A137" s="67">
        <v>33.6</v>
      </c>
      <c r="B137" s="124" t="s">
        <v>184</v>
      </c>
      <c r="C137" s="63" t="s">
        <v>130</v>
      </c>
      <c r="D137" s="126" t="s">
        <v>24</v>
      </c>
      <c r="E137" s="77">
        <v>205923.30847030802</v>
      </c>
      <c r="F137" s="88">
        <v>1</v>
      </c>
      <c r="G137" s="82">
        <f>F137*$E137</f>
        <v>205923.30847030802</v>
      </c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</row>
    <row r="138" spans="1:20" x14ac:dyDescent="0.25">
      <c r="A138" s="67">
        <v>33.700000000000003</v>
      </c>
      <c r="B138" s="124" t="s">
        <v>185</v>
      </c>
      <c r="C138" s="63"/>
      <c r="D138" s="126" t="s">
        <v>24</v>
      </c>
      <c r="E138" s="77">
        <v>297172.13526000001</v>
      </c>
      <c r="F138" s="88">
        <v>1</v>
      </c>
      <c r="G138" s="82">
        <f t="shared" si="10"/>
        <v>297172.13526000001</v>
      </c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</row>
    <row r="139" spans="1:20" x14ac:dyDescent="0.25">
      <c r="A139" s="67"/>
      <c r="B139" s="62"/>
      <c r="C139" s="63"/>
      <c r="D139" s="73"/>
      <c r="E139" s="77"/>
      <c r="F139" s="88"/>
      <c r="G139" s="82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</row>
    <row r="140" spans="1:20" s="38" customFormat="1" x14ac:dyDescent="0.25">
      <c r="A140" s="37"/>
      <c r="B140" s="34"/>
      <c r="C140" s="35"/>
      <c r="D140" s="36"/>
      <c r="E140" s="78"/>
      <c r="F140" s="90"/>
      <c r="G140" s="83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</row>
    <row r="141" spans="1:20" s="31" customFormat="1" ht="15.75" thickBot="1" x14ac:dyDescent="0.3">
      <c r="A141" s="53"/>
      <c r="B141" s="74"/>
      <c r="C141" s="40"/>
      <c r="D141" s="32" t="s">
        <v>11</v>
      </c>
      <c r="E141" s="79"/>
      <c r="F141" s="91"/>
      <c r="G141" s="84">
        <f>SUM(G16:G139)</f>
        <v>40856679.457802579</v>
      </c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</row>
    <row r="142" spans="1:20" x14ac:dyDescent="0.25"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</row>
    <row r="143" spans="1:20" x14ac:dyDescent="0.25"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</row>
    <row r="144" spans="1:20" x14ac:dyDescent="0.25"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</row>
    <row r="145" spans="1:20" hidden="1" x14ac:dyDescent="0.25"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</row>
    <row r="146" spans="1:20" hidden="1" x14ac:dyDescent="0.25">
      <c r="G146" s="41">
        <v>0.20119999999999999</v>
      </c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</row>
    <row r="147" spans="1:20" hidden="1" x14ac:dyDescent="0.25">
      <c r="G147" s="42" t="e">
        <f>G141/#REF!</f>
        <v>#REF!</v>
      </c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</row>
    <row r="148" spans="1:20" hidden="1" x14ac:dyDescent="0.25">
      <c r="G148" s="30" t="e">
        <f>G147*#REF!</f>
        <v>#REF!</v>
      </c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</row>
    <row r="149" spans="1:20" hidden="1" x14ac:dyDescent="0.25"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</row>
    <row r="150" spans="1:20" hidden="1" x14ac:dyDescent="0.25"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</row>
    <row r="151" spans="1:20" hidden="1" x14ac:dyDescent="0.25"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</row>
    <row r="152" spans="1:20" x14ac:dyDescent="0.25"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</row>
    <row r="153" spans="1:20" x14ac:dyDescent="0.25"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</row>
    <row r="154" spans="1:20" x14ac:dyDescent="0.25"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</row>
    <row r="155" spans="1:20" ht="15.75" thickBot="1" x14ac:dyDescent="0.3"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</row>
    <row r="156" spans="1:20" x14ac:dyDescent="0.25">
      <c r="A156" s="132"/>
      <c r="B156" s="135" t="s">
        <v>186</v>
      </c>
      <c r="C156" s="135" t="s">
        <v>6</v>
      </c>
      <c r="D156" s="142" t="s">
        <v>7</v>
      </c>
      <c r="E156" s="145" t="s">
        <v>8</v>
      </c>
      <c r="F156" s="148" t="s">
        <v>9</v>
      </c>
      <c r="G156" s="151" t="s">
        <v>10</v>
      </c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</row>
    <row r="157" spans="1:20" x14ac:dyDescent="0.25">
      <c r="A157" s="133"/>
      <c r="B157" s="136"/>
      <c r="C157" s="136"/>
      <c r="D157" s="143"/>
      <c r="E157" s="146"/>
      <c r="F157" s="149"/>
      <c r="G157" s="152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</row>
    <row r="158" spans="1:20" ht="15.75" thickBot="1" x14ac:dyDescent="0.3">
      <c r="A158" s="134"/>
      <c r="B158" s="137"/>
      <c r="C158" s="137"/>
      <c r="D158" s="144"/>
      <c r="E158" s="147"/>
      <c r="F158" s="150"/>
      <c r="G158" s="153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</row>
    <row r="159" spans="1:20" x14ac:dyDescent="0.25">
      <c r="A159" s="67">
        <v>99.1</v>
      </c>
      <c r="B159" s="62" t="s">
        <v>187</v>
      </c>
      <c r="C159" s="63"/>
      <c r="D159" s="73" t="s">
        <v>24</v>
      </c>
      <c r="E159" s="77">
        <v>200000</v>
      </c>
      <c r="F159" s="88">
        <v>1</v>
      </c>
      <c r="G159" s="82">
        <f t="shared" ref="G159:G161" si="11">F159*$E159</f>
        <v>200000</v>
      </c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</row>
    <row r="160" spans="1:20" x14ac:dyDescent="0.25">
      <c r="A160" s="67">
        <v>99.2</v>
      </c>
      <c r="B160" s="62" t="s">
        <v>188</v>
      </c>
      <c r="C160" s="63"/>
      <c r="D160" s="73" t="s">
        <v>24</v>
      </c>
      <c r="E160" s="77">
        <v>200000</v>
      </c>
      <c r="F160" s="88">
        <v>1</v>
      </c>
      <c r="G160" s="82">
        <f t="shared" si="11"/>
        <v>200000</v>
      </c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</row>
    <row r="161" spans="1:7" x14ac:dyDescent="0.25">
      <c r="A161" s="67"/>
      <c r="B161" s="62"/>
      <c r="C161" s="63"/>
      <c r="D161" s="73"/>
      <c r="E161" s="77">
        <v>0</v>
      </c>
      <c r="F161" s="88"/>
      <c r="G161" s="82">
        <f t="shared" si="11"/>
        <v>0</v>
      </c>
    </row>
  </sheetData>
  <autoFilter ref="A8:G141" xr:uid="{38F98FA7-1029-45F0-A2FE-3F61ED999AA9}"/>
  <mergeCells count="16">
    <mergeCell ref="E156:E158"/>
    <mergeCell ref="F156:F158"/>
    <mergeCell ref="G156:G158"/>
    <mergeCell ref="B7:B9"/>
    <mergeCell ref="F7:F9"/>
    <mergeCell ref="G7:G9"/>
    <mergeCell ref="E7:E9"/>
    <mergeCell ref="A7:A9"/>
    <mergeCell ref="A156:A158"/>
    <mergeCell ref="B156:B158"/>
    <mergeCell ref="C156:C158"/>
    <mergeCell ref="C4:D4"/>
    <mergeCell ref="C5:D5"/>
    <mergeCell ref="D7:D9"/>
    <mergeCell ref="C7:C9"/>
    <mergeCell ref="D156:D158"/>
  </mergeCells>
  <phoneticPr fontId="8" type="noConversion"/>
  <printOptions horizontalCentered="1"/>
  <pageMargins left="0.5" right="0.5" top="0.5" bottom="0.5" header="0.3" footer="0.3"/>
  <pageSetup scale="65" fitToHeight="0" orientation="portrait" r:id="rId1"/>
  <headerFooter>
    <oddHeader>Page &amp;P of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A3896-DE73-45B4-A424-D5C804F070D2}">
  <sheetPr>
    <pageSetUpPr fitToPage="1"/>
  </sheetPr>
  <dimension ref="A1:G414"/>
  <sheetViews>
    <sheetView topLeftCell="A4" zoomScaleNormal="100" workbookViewId="0">
      <selection activeCell="E132" sqref="E132"/>
    </sheetView>
  </sheetViews>
  <sheetFormatPr defaultRowHeight="15" x14ac:dyDescent="0.25"/>
  <cols>
    <col min="1" max="1" width="9.85546875" style="6" customWidth="1"/>
    <col min="2" max="2" width="66.42578125" style="14" customWidth="1"/>
    <col min="3" max="3" width="23.85546875" style="6" bestFit="1" customWidth="1"/>
    <col min="4" max="4" width="8.7109375" style="6" customWidth="1"/>
    <col min="5" max="5" width="14.140625" customWidth="1"/>
    <col min="6" max="6" width="22.5703125" style="7" customWidth="1"/>
    <col min="7" max="7" width="22.5703125" style="8" customWidth="1"/>
    <col min="8" max="8" width="8.85546875" customWidth="1"/>
  </cols>
  <sheetData>
    <row r="1" spans="1:7" ht="15.75" thickBot="1" x14ac:dyDescent="0.3">
      <c r="A1" s="1"/>
      <c r="B1" s="2"/>
      <c r="C1" s="1"/>
      <c r="D1" s="1"/>
      <c r="E1" s="3"/>
      <c r="F1" s="15"/>
      <c r="G1" s="4"/>
    </row>
    <row r="2" spans="1:7" ht="45.6" customHeight="1" thickBot="1" x14ac:dyDescent="0.3">
      <c r="A2" s="1"/>
      <c r="B2" s="2"/>
      <c r="C2" s="1"/>
      <c r="D2" s="1"/>
      <c r="E2" s="3"/>
      <c r="F2" s="15"/>
      <c r="G2" s="5" t="s">
        <v>189</v>
      </c>
    </row>
    <row r="3" spans="1:7" x14ac:dyDescent="0.25">
      <c r="F3" s="16"/>
      <c r="G3" s="9"/>
    </row>
    <row r="4" spans="1:7" x14ac:dyDescent="0.25">
      <c r="B4" s="57" t="s">
        <v>190</v>
      </c>
      <c r="F4" s="16"/>
      <c r="G4" s="9"/>
    </row>
    <row r="5" spans="1:7" x14ac:dyDescent="0.25">
      <c r="B5" s="45" t="s">
        <v>191</v>
      </c>
      <c r="C5" s="47"/>
      <c r="D5" s="164" t="s">
        <v>192</v>
      </c>
      <c r="E5" s="164"/>
      <c r="F5" s="163"/>
      <c r="G5" s="163"/>
    </row>
    <row r="6" spans="1:7" x14ac:dyDescent="0.25">
      <c r="B6" s="46" t="s">
        <v>193</v>
      </c>
      <c r="C6" s="47"/>
      <c r="D6" s="164" t="s">
        <v>194</v>
      </c>
      <c r="E6" s="164"/>
      <c r="F6" s="163"/>
      <c r="G6" s="163"/>
    </row>
    <row r="7" spans="1:7" ht="15.75" thickBot="1" x14ac:dyDescent="0.3">
      <c r="F7" s="17"/>
      <c r="G7" s="10"/>
    </row>
    <row r="8" spans="1:7" s="11" customFormat="1" ht="9.9499999999999993" customHeight="1" x14ac:dyDescent="0.25">
      <c r="A8" s="160" t="str">
        <f>'NLTC Estimate'!A7</f>
        <v>Bid Item No</v>
      </c>
      <c r="B8" s="157" t="str">
        <f>'NLTC Estimate'!B7</f>
        <v>Item Description</v>
      </c>
      <c r="C8" s="154" t="s">
        <v>195</v>
      </c>
      <c r="D8" s="174" t="s">
        <v>7</v>
      </c>
      <c r="E8" s="171" t="s">
        <v>196</v>
      </c>
      <c r="F8" s="168" t="s">
        <v>197</v>
      </c>
      <c r="G8" s="165" t="s">
        <v>10</v>
      </c>
    </row>
    <row r="9" spans="1:7" s="11" customFormat="1" ht="9.9499999999999993" customHeight="1" x14ac:dyDescent="0.25">
      <c r="A9" s="161"/>
      <c r="B9" s="158"/>
      <c r="C9" s="155"/>
      <c r="D9" s="175"/>
      <c r="E9" s="172"/>
      <c r="F9" s="169"/>
      <c r="G9" s="166"/>
    </row>
    <row r="10" spans="1:7" s="11" customFormat="1" ht="9.9499999999999993" customHeight="1" thickBot="1" x14ac:dyDescent="0.3">
      <c r="A10" s="162"/>
      <c r="B10" s="159"/>
      <c r="C10" s="156"/>
      <c r="D10" s="176"/>
      <c r="E10" s="173"/>
      <c r="F10" s="170"/>
      <c r="G10" s="167"/>
    </row>
    <row r="11" spans="1:7" s="12" customFormat="1" ht="15.75" thickBot="1" x14ac:dyDescent="0.3">
      <c r="A11" s="95"/>
      <c r="B11" s="96"/>
      <c r="C11" s="96"/>
      <c r="D11" s="115" t="s">
        <v>198</v>
      </c>
      <c r="E11" s="109"/>
      <c r="F11" s="103"/>
      <c r="G11" s="99">
        <f>SUM(G17:G140)</f>
        <v>100000</v>
      </c>
    </row>
    <row r="12" spans="1:7" s="13" customFormat="1" x14ac:dyDescent="0.25">
      <c r="A12" s="18"/>
      <c r="B12" s="19"/>
      <c r="C12" s="20"/>
      <c r="D12" s="116"/>
      <c r="E12" s="110"/>
      <c r="F12" s="104"/>
      <c r="G12" s="100"/>
    </row>
    <row r="13" spans="1:7" s="38" customFormat="1" x14ac:dyDescent="0.25">
      <c r="A13" s="131" t="s">
        <v>213</v>
      </c>
      <c r="B13" s="122" t="s">
        <v>214</v>
      </c>
      <c r="C13" s="58"/>
      <c r="D13" s="72"/>
      <c r="E13" s="111"/>
      <c r="F13" s="87"/>
      <c r="G13" s="82"/>
    </row>
    <row r="14" spans="1:7" s="38" customFormat="1" x14ac:dyDescent="0.25">
      <c r="A14" s="119" t="s">
        <v>215</v>
      </c>
      <c r="B14" s="120" t="s">
        <v>216</v>
      </c>
      <c r="C14" s="58"/>
      <c r="D14" s="72" t="s">
        <v>24</v>
      </c>
      <c r="E14" s="111">
        <v>0</v>
      </c>
      <c r="F14" s="87">
        <v>1</v>
      </c>
      <c r="G14" s="82">
        <f t="shared" ref="G14:G16" si="0">F14*$E14</f>
        <v>0</v>
      </c>
    </row>
    <row r="15" spans="1:7" s="38" customFormat="1" x14ac:dyDescent="0.25">
      <c r="A15" s="119" t="s">
        <v>219</v>
      </c>
      <c r="B15" s="120" t="s">
        <v>217</v>
      </c>
      <c r="C15" s="58"/>
      <c r="D15" s="72" t="s">
        <v>24</v>
      </c>
      <c r="E15" s="111">
        <v>0</v>
      </c>
      <c r="F15" s="87">
        <v>1</v>
      </c>
      <c r="G15" s="82">
        <f t="shared" si="0"/>
        <v>0</v>
      </c>
    </row>
    <row r="16" spans="1:7" s="38" customFormat="1" ht="30" x14ac:dyDescent="0.25">
      <c r="A16" s="119" t="s">
        <v>220</v>
      </c>
      <c r="B16" s="120" t="s">
        <v>218</v>
      </c>
      <c r="C16" s="58"/>
      <c r="D16" s="72" t="s">
        <v>24</v>
      </c>
      <c r="E16" s="111">
        <v>0</v>
      </c>
      <c r="F16" s="87">
        <v>1</v>
      </c>
      <c r="G16" s="82">
        <f t="shared" si="0"/>
        <v>0</v>
      </c>
    </row>
    <row r="17" spans="1:7" x14ac:dyDescent="0.25">
      <c r="A17" s="123">
        <v>1</v>
      </c>
      <c r="B17" s="122" t="s">
        <v>12</v>
      </c>
      <c r="C17" s="58"/>
      <c r="D17" s="72"/>
      <c r="E17" s="111"/>
      <c r="F17" s="87"/>
      <c r="G17" s="82">
        <f t="shared" ref="G17:G79" si="1">F17*$E17</f>
        <v>0</v>
      </c>
    </row>
    <row r="18" spans="1:7" x14ac:dyDescent="0.25">
      <c r="A18" s="67">
        <v>1.1000000000000001</v>
      </c>
      <c r="B18" s="120" t="s">
        <v>13</v>
      </c>
      <c r="C18" s="58" t="s">
        <v>202</v>
      </c>
      <c r="D18" s="72" t="s">
        <v>16</v>
      </c>
      <c r="E18" s="111">
        <v>0</v>
      </c>
      <c r="F18" s="87">
        <v>12</v>
      </c>
      <c r="G18" s="82">
        <f t="shared" si="1"/>
        <v>0</v>
      </c>
    </row>
    <row r="19" spans="1:7" x14ac:dyDescent="0.25">
      <c r="A19" s="67">
        <v>1.2</v>
      </c>
      <c r="B19" s="120" t="s">
        <v>14</v>
      </c>
      <c r="C19" s="58" t="s">
        <v>15</v>
      </c>
      <c r="D19" s="72" t="s">
        <v>16</v>
      </c>
      <c r="E19" s="111">
        <v>0</v>
      </c>
      <c r="F19" s="87">
        <v>12</v>
      </c>
      <c r="G19" s="82">
        <f t="shared" si="1"/>
        <v>0</v>
      </c>
    </row>
    <row r="20" spans="1:7" x14ac:dyDescent="0.25">
      <c r="A20" s="67">
        <v>1.3</v>
      </c>
      <c r="B20" s="120" t="s">
        <v>17</v>
      </c>
      <c r="C20" s="59" t="s">
        <v>18</v>
      </c>
      <c r="D20" s="125" t="s">
        <v>16</v>
      </c>
      <c r="E20" s="111">
        <v>0</v>
      </c>
      <c r="F20" s="87">
        <v>12</v>
      </c>
      <c r="G20" s="82">
        <f t="shared" si="1"/>
        <v>0</v>
      </c>
    </row>
    <row r="21" spans="1:7" x14ac:dyDescent="0.25">
      <c r="A21" s="123">
        <v>2</v>
      </c>
      <c r="B21" s="122" t="s">
        <v>19</v>
      </c>
      <c r="C21" s="58"/>
      <c r="D21" s="72"/>
      <c r="E21" s="111"/>
      <c r="F21" s="87"/>
      <c r="G21" s="101" t="s">
        <v>20</v>
      </c>
    </row>
    <row r="22" spans="1:7" x14ac:dyDescent="0.25">
      <c r="A22" s="67">
        <v>2.1</v>
      </c>
      <c r="B22" s="120" t="s">
        <v>21</v>
      </c>
      <c r="C22" s="59" t="s">
        <v>22</v>
      </c>
      <c r="D22" s="125" t="s">
        <v>24</v>
      </c>
      <c r="E22" s="111">
        <v>0</v>
      </c>
      <c r="F22" s="87">
        <v>1</v>
      </c>
      <c r="G22" s="82">
        <f t="shared" si="1"/>
        <v>0</v>
      </c>
    </row>
    <row r="23" spans="1:7" x14ac:dyDescent="0.25">
      <c r="A23" s="67">
        <v>2.2000000000000002</v>
      </c>
      <c r="B23" s="120" t="s">
        <v>23</v>
      </c>
      <c r="C23" s="59" t="s">
        <v>201</v>
      </c>
      <c r="D23" s="125" t="s">
        <v>24</v>
      </c>
      <c r="E23" s="111">
        <v>0</v>
      </c>
      <c r="F23" s="87">
        <v>1</v>
      </c>
      <c r="G23" s="82">
        <f t="shared" si="1"/>
        <v>0</v>
      </c>
    </row>
    <row r="24" spans="1:7" x14ac:dyDescent="0.25">
      <c r="A24" s="123">
        <v>3</v>
      </c>
      <c r="B24" s="122" t="s">
        <v>25</v>
      </c>
      <c r="C24" s="58"/>
      <c r="D24" s="72"/>
      <c r="E24" s="111"/>
      <c r="F24" s="87"/>
      <c r="G24" s="82">
        <f t="shared" si="1"/>
        <v>0</v>
      </c>
    </row>
    <row r="25" spans="1:7" x14ac:dyDescent="0.25">
      <c r="A25" s="67">
        <v>3.1</v>
      </c>
      <c r="B25" s="120" t="s">
        <v>26</v>
      </c>
      <c r="C25" s="59" t="s">
        <v>27</v>
      </c>
      <c r="D25" s="125" t="s">
        <v>28</v>
      </c>
      <c r="E25" s="111">
        <v>0</v>
      </c>
      <c r="F25" s="87">
        <v>38848</v>
      </c>
      <c r="G25" s="82">
        <f t="shared" si="1"/>
        <v>0</v>
      </c>
    </row>
    <row r="26" spans="1:7" x14ac:dyDescent="0.25">
      <c r="A26" s="67">
        <v>3.2</v>
      </c>
      <c r="B26" s="120" t="s">
        <v>29</v>
      </c>
      <c r="C26" s="59" t="s">
        <v>30</v>
      </c>
      <c r="D26" s="125" t="s">
        <v>31</v>
      </c>
      <c r="E26" s="111">
        <v>0</v>
      </c>
      <c r="F26" s="87">
        <v>3195.3</v>
      </c>
      <c r="G26" s="82">
        <f t="shared" si="1"/>
        <v>0</v>
      </c>
    </row>
    <row r="27" spans="1:7" x14ac:dyDescent="0.25">
      <c r="A27" s="67">
        <v>3.3</v>
      </c>
      <c r="B27" s="120" t="s">
        <v>32</v>
      </c>
      <c r="C27" s="59" t="s">
        <v>30</v>
      </c>
      <c r="D27" s="125" t="s">
        <v>33</v>
      </c>
      <c r="E27" s="111">
        <v>0</v>
      </c>
      <c r="F27" s="87">
        <v>1225</v>
      </c>
      <c r="G27" s="82">
        <f t="shared" si="1"/>
        <v>0</v>
      </c>
    </row>
    <row r="28" spans="1:7" x14ac:dyDescent="0.25">
      <c r="A28" s="67">
        <v>3.4</v>
      </c>
      <c r="B28" s="120" t="s">
        <v>34</v>
      </c>
      <c r="C28" s="59" t="s">
        <v>30</v>
      </c>
      <c r="D28" s="125" t="s">
        <v>33</v>
      </c>
      <c r="E28" s="111">
        <v>0</v>
      </c>
      <c r="F28" s="87">
        <v>82</v>
      </c>
      <c r="G28" s="82">
        <f t="shared" si="1"/>
        <v>0</v>
      </c>
    </row>
    <row r="29" spans="1:7" x14ac:dyDescent="0.25">
      <c r="A29" s="67">
        <v>3.5</v>
      </c>
      <c r="B29" s="120" t="s">
        <v>35</v>
      </c>
      <c r="C29" s="59" t="s">
        <v>30</v>
      </c>
      <c r="D29" s="125" t="s">
        <v>33</v>
      </c>
      <c r="E29" s="111">
        <v>0</v>
      </c>
      <c r="F29" s="87">
        <v>574</v>
      </c>
      <c r="G29" s="82">
        <f t="shared" si="1"/>
        <v>0</v>
      </c>
    </row>
    <row r="30" spans="1:7" x14ac:dyDescent="0.25">
      <c r="A30" s="67">
        <v>3.6</v>
      </c>
      <c r="B30" s="120" t="s">
        <v>36</v>
      </c>
      <c r="C30" s="59" t="s">
        <v>30</v>
      </c>
      <c r="D30" s="125" t="s">
        <v>33</v>
      </c>
      <c r="E30" s="111">
        <v>0</v>
      </c>
      <c r="F30" s="87">
        <v>224</v>
      </c>
      <c r="G30" s="82">
        <f t="shared" si="1"/>
        <v>0</v>
      </c>
    </row>
    <row r="31" spans="1:7" x14ac:dyDescent="0.25">
      <c r="A31" s="67">
        <v>3.7</v>
      </c>
      <c r="B31" s="120" t="s">
        <v>37</v>
      </c>
      <c r="C31" s="59" t="s">
        <v>30</v>
      </c>
      <c r="D31" s="125" t="s">
        <v>31</v>
      </c>
      <c r="E31" s="111">
        <v>0</v>
      </c>
      <c r="F31" s="87">
        <v>118</v>
      </c>
      <c r="G31" s="82">
        <f t="shared" si="1"/>
        <v>0</v>
      </c>
    </row>
    <row r="32" spans="1:7" x14ac:dyDescent="0.25">
      <c r="A32" s="67">
        <v>3.8</v>
      </c>
      <c r="B32" s="120" t="s">
        <v>38</v>
      </c>
      <c r="C32" s="59" t="s">
        <v>30</v>
      </c>
      <c r="D32" s="125" t="s">
        <v>31</v>
      </c>
      <c r="E32" s="111">
        <v>0</v>
      </c>
      <c r="F32" s="87">
        <v>163</v>
      </c>
      <c r="G32" s="82">
        <f t="shared" si="1"/>
        <v>0</v>
      </c>
    </row>
    <row r="33" spans="1:7" x14ac:dyDescent="0.25">
      <c r="A33" s="67">
        <v>3.9</v>
      </c>
      <c r="B33" s="120" t="s">
        <v>39</v>
      </c>
      <c r="C33" s="59" t="s">
        <v>30</v>
      </c>
      <c r="D33" s="125" t="s">
        <v>28</v>
      </c>
      <c r="E33" s="111">
        <v>0</v>
      </c>
      <c r="F33" s="87">
        <v>34682</v>
      </c>
      <c r="G33" s="82">
        <f t="shared" si="1"/>
        <v>0</v>
      </c>
    </row>
    <row r="34" spans="1:7" x14ac:dyDescent="0.25">
      <c r="A34" s="119" t="s">
        <v>40</v>
      </c>
      <c r="B34" s="120" t="s">
        <v>41</v>
      </c>
      <c r="C34" s="59" t="s">
        <v>30</v>
      </c>
      <c r="D34" s="125" t="s">
        <v>28</v>
      </c>
      <c r="E34" s="111">
        <v>0</v>
      </c>
      <c r="F34" s="87">
        <v>15591</v>
      </c>
      <c r="G34" s="82">
        <f t="shared" si="1"/>
        <v>0</v>
      </c>
    </row>
    <row r="35" spans="1:7" s="52" customFormat="1" x14ac:dyDescent="0.25">
      <c r="A35" s="67">
        <v>3.11</v>
      </c>
      <c r="B35" s="120" t="s">
        <v>42</v>
      </c>
      <c r="C35" s="59" t="s">
        <v>30</v>
      </c>
      <c r="D35" s="125" t="s">
        <v>28</v>
      </c>
      <c r="E35" s="112">
        <v>0</v>
      </c>
      <c r="F35" s="87">
        <v>15591</v>
      </c>
      <c r="G35" s="82">
        <f t="shared" si="1"/>
        <v>0</v>
      </c>
    </row>
    <row r="36" spans="1:7" x14ac:dyDescent="0.25">
      <c r="A36" s="67">
        <v>3.12</v>
      </c>
      <c r="B36" s="120" t="s">
        <v>43</v>
      </c>
      <c r="C36" s="59" t="s">
        <v>44</v>
      </c>
      <c r="D36" s="125" t="s">
        <v>28</v>
      </c>
      <c r="E36" s="111">
        <v>0</v>
      </c>
      <c r="F36" s="87">
        <v>193659.8</v>
      </c>
      <c r="G36" s="82">
        <f t="shared" si="1"/>
        <v>0</v>
      </c>
    </row>
    <row r="37" spans="1:7" x14ac:dyDescent="0.25">
      <c r="A37" s="67">
        <v>3.13</v>
      </c>
      <c r="B37" s="120" t="s">
        <v>45</v>
      </c>
      <c r="C37" s="59" t="s">
        <v>30</v>
      </c>
      <c r="D37" s="125" t="s">
        <v>46</v>
      </c>
      <c r="E37" s="111">
        <v>0</v>
      </c>
      <c r="F37" s="87">
        <v>164</v>
      </c>
      <c r="G37" s="82">
        <f t="shared" si="1"/>
        <v>0</v>
      </c>
    </row>
    <row r="38" spans="1:7" x14ac:dyDescent="0.25">
      <c r="A38" s="67">
        <v>3.14</v>
      </c>
      <c r="B38" s="120" t="s">
        <v>47</v>
      </c>
      <c r="C38" s="59" t="s">
        <v>30</v>
      </c>
      <c r="D38" s="125" t="s">
        <v>24</v>
      </c>
      <c r="E38" s="111">
        <v>0</v>
      </c>
      <c r="F38" s="87">
        <v>1</v>
      </c>
      <c r="G38" s="82">
        <f t="shared" si="1"/>
        <v>0</v>
      </c>
    </row>
    <row r="39" spans="1:7" x14ac:dyDescent="0.25">
      <c r="A39" s="123">
        <v>4</v>
      </c>
      <c r="B39" s="122" t="s">
        <v>48</v>
      </c>
      <c r="C39" s="58"/>
      <c r="D39" s="72"/>
      <c r="E39" s="111"/>
      <c r="F39" s="87"/>
      <c r="G39" s="82">
        <f t="shared" si="1"/>
        <v>0</v>
      </c>
    </row>
    <row r="40" spans="1:7" x14ac:dyDescent="0.25">
      <c r="A40" s="67">
        <v>4.0999999999999996</v>
      </c>
      <c r="B40" s="120" t="s">
        <v>49</v>
      </c>
      <c r="C40" s="59" t="s">
        <v>50</v>
      </c>
      <c r="D40" s="125" t="s">
        <v>28</v>
      </c>
      <c r="E40" s="111">
        <v>0</v>
      </c>
      <c r="F40" s="87">
        <v>18106</v>
      </c>
      <c r="G40" s="82">
        <f t="shared" si="1"/>
        <v>0</v>
      </c>
    </row>
    <row r="41" spans="1:7" x14ac:dyDescent="0.25">
      <c r="A41" s="67">
        <v>4.2</v>
      </c>
      <c r="B41" s="120" t="s">
        <v>51</v>
      </c>
      <c r="C41" s="59" t="s">
        <v>52</v>
      </c>
      <c r="D41" s="125" t="s">
        <v>24</v>
      </c>
      <c r="E41" s="111">
        <v>0</v>
      </c>
      <c r="F41" s="87">
        <v>1</v>
      </c>
      <c r="G41" s="82">
        <f t="shared" si="1"/>
        <v>0</v>
      </c>
    </row>
    <row r="42" spans="1:7" x14ac:dyDescent="0.25">
      <c r="A42" s="123">
        <v>5</v>
      </c>
      <c r="B42" s="122" t="s">
        <v>53</v>
      </c>
      <c r="C42" s="58"/>
      <c r="D42" s="72"/>
      <c r="E42" s="111"/>
      <c r="F42" s="87"/>
      <c r="G42" s="82">
        <f t="shared" si="1"/>
        <v>0</v>
      </c>
    </row>
    <row r="43" spans="1:7" x14ac:dyDescent="0.25">
      <c r="A43" s="67">
        <v>5.0999999999999996</v>
      </c>
      <c r="B43" s="120" t="s">
        <v>54</v>
      </c>
      <c r="C43" s="59" t="s">
        <v>55</v>
      </c>
      <c r="D43" s="125" t="s">
        <v>56</v>
      </c>
      <c r="E43" s="111">
        <v>0</v>
      </c>
      <c r="F43" s="87">
        <v>90.265500000000003</v>
      </c>
      <c r="G43" s="82">
        <f t="shared" si="1"/>
        <v>0</v>
      </c>
    </row>
    <row r="44" spans="1:7" x14ac:dyDescent="0.25">
      <c r="A44" s="67">
        <v>5.2</v>
      </c>
      <c r="B44" s="120" t="s">
        <v>57</v>
      </c>
      <c r="C44" s="59"/>
      <c r="D44" s="125" t="s">
        <v>56</v>
      </c>
      <c r="E44" s="111">
        <v>0</v>
      </c>
      <c r="F44" s="87">
        <v>90</v>
      </c>
      <c r="G44" s="82">
        <f t="shared" si="1"/>
        <v>0</v>
      </c>
    </row>
    <row r="45" spans="1:7" x14ac:dyDescent="0.25">
      <c r="A45" s="67">
        <v>5.3</v>
      </c>
      <c r="B45" s="120" t="s">
        <v>58</v>
      </c>
      <c r="C45" s="59" t="s">
        <v>59</v>
      </c>
      <c r="D45" s="125" t="s">
        <v>60</v>
      </c>
      <c r="E45" s="111">
        <v>0</v>
      </c>
      <c r="F45" s="87">
        <v>14</v>
      </c>
      <c r="G45" s="82">
        <f t="shared" si="1"/>
        <v>0</v>
      </c>
    </row>
    <row r="46" spans="1:7" x14ac:dyDescent="0.25">
      <c r="A46" s="67">
        <v>5.4</v>
      </c>
      <c r="B46" s="120" t="s">
        <v>199</v>
      </c>
      <c r="C46" s="59"/>
      <c r="D46" s="125" t="s">
        <v>24</v>
      </c>
      <c r="E46" s="111">
        <v>0</v>
      </c>
      <c r="F46" s="87">
        <v>1</v>
      </c>
      <c r="G46" s="82">
        <f t="shared" si="1"/>
        <v>0</v>
      </c>
    </row>
    <row r="47" spans="1:7" x14ac:dyDescent="0.25">
      <c r="A47" s="67">
        <v>5.5</v>
      </c>
      <c r="B47" s="120" t="s">
        <v>61</v>
      </c>
      <c r="C47" s="59" t="s">
        <v>62</v>
      </c>
      <c r="D47" s="125" t="s">
        <v>24</v>
      </c>
      <c r="E47" s="111">
        <v>0</v>
      </c>
      <c r="F47" s="87">
        <v>1</v>
      </c>
      <c r="G47" s="82">
        <f t="shared" si="1"/>
        <v>0</v>
      </c>
    </row>
    <row r="48" spans="1:7" x14ac:dyDescent="0.25">
      <c r="A48" s="123">
        <v>6</v>
      </c>
      <c r="B48" s="122" t="s">
        <v>63</v>
      </c>
      <c r="C48" s="58"/>
      <c r="D48" s="72"/>
      <c r="E48" s="111"/>
      <c r="F48" s="87"/>
      <c r="G48" s="82">
        <f t="shared" si="1"/>
        <v>0</v>
      </c>
    </row>
    <row r="49" spans="1:7" x14ac:dyDescent="0.25">
      <c r="A49" s="67">
        <v>6.1</v>
      </c>
      <c r="B49" s="120" t="s">
        <v>64</v>
      </c>
      <c r="C49" s="59" t="s">
        <v>203</v>
      </c>
      <c r="D49" s="125" t="s">
        <v>24</v>
      </c>
      <c r="E49" s="111">
        <v>0</v>
      </c>
      <c r="F49" s="87">
        <v>1</v>
      </c>
      <c r="G49" s="82">
        <f t="shared" si="1"/>
        <v>0</v>
      </c>
    </row>
    <row r="50" spans="1:7" x14ac:dyDescent="0.25">
      <c r="A50" s="123">
        <v>7</v>
      </c>
      <c r="B50" s="122" t="s">
        <v>65</v>
      </c>
      <c r="C50" s="58"/>
      <c r="D50" s="72"/>
      <c r="E50" s="111"/>
      <c r="F50" s="87"/>
      <c r="G50" s="82">
        <f t="shared" si="1"/>
        <v>0</v>
      </c>
    </row>
    <row r="51" spans="1:7" x14ac:dyDescent="0.25">
      <c r="A51" s="67">
        <v>7.1</v>
      </c>
      <c r="B51" s="120" t="s">
        <v>67</v>
      </c>
      <c r="C51" s="59" t="s">
        <v>68</v>
      </c>
      <c r="D51" s="125" t="s">
        <v>28</v>
      </c>
      <c r="E51" s="111">
        <v>0</v>
      </c>
      <c r="F51" s="87">
        <v>67381</v>
      </c>
      <c r="G51" s="82">
        <f t="shared" si="1"/>
        <v>0</v>
      </c>
    </row>
    <row r="52" spans="1:7" x14ac:dyDescent="0.25">
      <c r="A52" s="67">
        <v>7.2</v>
      </c>
      <c r="B52" s="120" t="s">
        <v>69</v>
      </c>
      <c r="C52" s="59" t="s">
        <v>70</v>
      </c>
      <c r="D52" s="125" t="s">
        <v>24</v>
      </c>
      <c r="E52" s="111">
        <v>0</v>
      </c>
      <c r="F52" s="87">
        <v>1</v>
      </c>
      <c r="G52" s="82">
        <f t="shared" si="1"/>
        <v>0</v>
      </c>
    </row>
    <row r="53" spans="1:7" x14ac:dyDescent="0.25">
      <c r="A53" s="67">
        <v>7.3</v>
      </c>
      <c r="B53" s="120" t="s">
        <v>71</v>
      </c>
      <c r="C53" s="59" t="s">
        <v>204</v>
      </c>
      <c r="D53" s="125" t="s">
        <v>28</v>
      </c>
      <c r="E53" s="111">
        <v>0</v>
      </c>
      <c r="F53" s="87">
        <v>15.6</v>
      </c>
      <c r="G53" s="82">
        <f t="shared" si="1"/>
        <v>0</v>
      </c>
    </row>
    <row r="54" spans="1:7" x14ac:dyDescent="0.25">
      <c r="A54" s="67">
        <v>7.4</v>
      </c>
      <c r="B54" s="120" t="s">
        <v>72</v>
      </c>
      <c r="C54" s="59" t="s">
        <v>205</v>
      </c>
      <c r="D54" s="125" t="s">
        <v>24</v>
      </c>
      <c r="E54" s="111">
        <v>0</v>
      </c>
      <c r="F54" s="87">
        <v>1</v>
      </c>
      <c r="G54" s="82">
        <f t="shared" si="1"/>
        <v>0</v>
      </c>
    </row>
    <row r="55" spans="1:7" x14ac:dyDescent="0.25">
      <c r="A55" s="67">
        <v>7.5</v>
      </c>
      <c r="B55" s="120" t="s">
        <v>73</v>
      </c>
      <c r="C55" s="59" t="s">
        <v>206</v>
      </c>
      <c r="D55" s="125" t="s">
        <v>24</v>
      </c>
      <c r="E55" s="111">
        <v>0</v>
      </c>
      <c r="F55" s="87">
        <v>1</v>
      </c>
      <c r="G55" s="82">
        <f t="shared" si="1"/>
        <v>0</v>
      </c>
    </row>
    <row r="56" spans="1:7" x14ac:dyDescent="0.25">
      <c r="A56" s="123">
        <v>8</v>
      </c>
      <c r="B56" s="122" t="s">
        <v>74</v>
      </c>
      <c r="C56" s="58"/>
      <c r="D56" s="72"/>
      <c r="E56" s="111"/>
      <c r="F56" s="87"/>
      <c r="G56" s="82">
        <f t="shared" si="1"/>
        <v>0</v>
      </c>
    </row>
    <row r="57" spans="1:7" x14ac:dyDescent="0.25">
      <c r="A57" s="67">
        <v>8.1</v>
      </c>
      <c r="B57" s="120" t="s">
        <v>75</v>
      </c>
      <c r="C57" s="60" t="s">
        <v>76</v>
      </c>
      <c r="D57" s="125" t="s">
        <v>24</v>
      </c>
      <c r="E57" s="111">
        <v>0</v>
      </c>
      <c r="F57" s="87">
        <v>1</v>
      </c>
      <c r="G57" s="82">
        <f t="shared" si="1"/>
        <v>0</v>
      </c>
    </row>
    <row r="58" spans="1:7" x14ac:dyDescent="0.25">
      <c r="A58" s="67">
        <v>8.1999999999999993</v>
      </c>
      <c r="B58" s="120" t="s">
        <v>77</v>
      </c>
      <c r="C58" s="59" t="s">
        <v>78</v>
      </c>
      <c r="D58" s="125" t="s">
        <v>28</v>
      </c>
      <c r="E58" s="111">
        <v>0</v>
      </c>
      <c r="F58" s="87">
        <v>1661.1</v>
      </c>
      <c r="G58" s="82">
        <f t="shared" si="1"/>
        <v>0</v>
      </c>
    </row>
    <row r="59" spans="1:7" x14ac:dyDescent="0.25">
      <c r="A59" s="67">
        <v>8.3000000000000007</v>
      </c>
      <c r="B59" s="120" t="s">
        <v>79</v>
      </c>
      <c r="C59" s="59" t="s">
        <v>80</v>
      </c>
      <c r="D59" s="125" t="s">
        <v>28</v>
      </c>
      <c r="E59" s="111">
        <v>0</v>
      </c>
      <c r="F59" s="87">
        <v>2109.8000000000002</v>
      </c>
      <c r="G59" s="82">
        <f t="shared" si="1"/>
        <v>0</v>
      </c>
    </row>
    <row r="60" spans="1:7" x14ac:dyDescent="0.25">
      <c r="A60" s="67">
        <v>8.4</v>
      </c>
      <c r="B60" s="120" t="s">
        <v>81</v>
      </c>
      <c r="C60" s="59" t="s">
        <v>82</v>
      </c>
      <c r="D60" s="125" t="s">
        <v>24</v>
      </c>
      <c r="E60" s="111">
        <v>0</v>
      </c>
      <c r="F60" s="87">
        <v>1</v>
      </c>
      <c r="G60" s="82">
        <f t="shared" si="1"/>
        <v>0</v>
      </c>
    </row>
    <row r="61" spans="1:7" x14ac:dyDescent="0.25">
      <c r="A61" s="123">
        <v>9</v>
      </c>
      <c r="B61" s="122" t="s">
        <v>83</v>
      </c>
      <c r="C61" s="58"/>
      <c r="D61" s="72"/>
      <c r="E61" s="111"/>
      <c r="F61" s="87"/>
      <c r="G61" s="82">
        <f t="shared" si="1"/>
        <v>0</v>
      </c>
    </row>
    <row r="62" spans="1:7" x14ac:dyDescent="0.25">
      <c r="A62" s="67">
        <v>9.1</v>
      </c>
      <c r="B62" s="120" t="s">
        <v>84</v>
      </c>
      <c r="C62" s="59" t="s">
        <v>85</v>
      </c>
      <c r="D62" s="125" t="s">
        <v>24</v>
      </c>
      <c r="E62" s="111">
        <v>0</v>
      </c>
      <c r="F62" s="87">
        <v>1</v>
      </c>
      <c r="G62" s="82">
        <f t="shared" si="1"/>
        <v>0</v>
      </c>
    </row>
    <row r="63" spans="1:7" x14ac:dyDescent="0.25">
      <c r="A63" s="67">
        <v>9.1999999999999993</v>
      </c>
      <c r="B63" s="120" t="s">
        <v>86</v>
      </c>
      <c r="C63" s="59" t="s">
        <v>87</v>
      </c>
      <c r="D63" s="125" t="s">
        <v>24</v>
      </c>
      <c r="E63" s="111">
        <v>0</v>
      </c>
      <c r="F63" s="87">
        <v>1</v>
      </c>
      <c r="G63" s="82">
        <f t="shared" si="1"/>
        <v>0</v>
      </c>
    </row>
    <row r="64" spans="1:7" x14ac:dyDescent="0.25">
      <c r="A64" s="67">
        <v>9.3000000000000007</v>
      </c>
      <c r="B64" s="120" t="s">
        <v>88</v>
      </c>
      <c r="C64" s="59" t="s">
        <v>89</v>
      </c>
      <c r="D64" s="125" t="s">
        <v>28</v>
      </c>
      <c r="E64" s="111">
        <v>0</v>
      </c>
      <c r="F64" s="87">
        <v>2371</v>
      </c>
      <c r="G64" s="82">
        <f t="shared" si="1"/>
        <v>0</v>
      </c>
    </row>
    <row r="65" spans="1:7" x14ac:dyDescent="0.25">
      <c r="A65" s="67">
        <v>9.4</v>
      </c>
      <c r="B65" s="120" t="s">
        <v>90</v>
      </c>
      <c r="C65" s="59" t="s">
        <v>89</v>
      </c>
      <c r="D65" s="125" t="s">
        <v>28</v>
      </c>
      <c r="E65" s="111">
        <v>0</v>
      </c>
      <c r="F65" s="87">
        <v>740</v>
      </c>
      <c r="G65" s="82">
        <f t="shared" si="1"/>
        <v>0</v>
      </c>
    </row>
    <row r="66" spans="1:7" x14ac:dyDescent="0.25">
      <c r="A66" s="67">
        <v>9.5</v>
      </c>
      <c r="B66" s="120" t="s">
        <v>91</v>
      </c>
      <c r="C66" s="59" t="s">
        <v>89</v>
      </c>
      <c r="D66" s="125" t="s">
        <v>28</v>
      </c>
      <c r="E66" s="111">
        <v>0</v>
      </c>
      <c r="F66" s="87">
        <v>765</v>
      </c>
      <c r="G66" s="82">
        <f t="shared" si="1"/>
        <v>0</v>
      </c>
    </row>
    <row r="67" spans="1:7" x14ac:dyDescent="0.25">
      <c r="A67" s="67">
        <v>9.6</v>
      </c>
      <c r="B67" s="120" t="s">
        <v>92</v>
      </c>
      <c r="C67" s="59" t="s">
        <v>207</v>
      </c>
      <c r="D67" s="125" t="s">
        <v>28</v>
      </c>
      <c r="E67" s="111">
        <v>0</v>
      </c>
      <c r="F67" s="87">
        <v>8.84</v>
      </c>
      <c r="G67" s="82">
        <f t="shared" si="1"/>
        <v>0</v>
      </c>
    </row>
    <row r="68" spans="1:7" x14ac:dyDescent="0.25">
      <c r="A68" s="67">
        <v>9.6999999999999993</v>
      </c>
      <c r="B68" s="120" t="s">
        <v>93</v>
      </c>
      <c r="C68" s="59" t="s">
        <v>207</v>
      </c>
      <c r="D68" s="125" t="s">
        <v>33</v>
      </c>
      <c r="E68" s="111">
        <v>0</v>
      </c>
      <c r="F68" s="87">
        <v>4.68</v>
      </c>
      <c r="G68" s="82">
        <f t="shared" si="1"/>
        <v>0</v>
      </c>
    </row>
    <row r="69" spans="1:7" x14ac:dyDescent="0.25">
      <c r="A69" s="67">
        <v>9.8000000000000007</v>
      </c>
      <c r="B69" s="120" t="s">
        <v>94</v>
      </c>
      <c r="C69" s="59" t="s">
        <v>207</v>
      </c>
      <c r="D69" s="125" t="s">
        <v>28</v>
      </c>
      <c r="E69" s="111">
        <v>0</v>
      </c>
      <c r="F69" s="87">
        <v>16861</v>
      </c>
      <c r="G69" s="82">
        <f t="shared" si="1"/>
        <v>0</v>
      </c>
    </row>
    <row r="70" spans="1:7" x14ac:dyDescent="0.25">
      <c r="A70" s="67">
        <v>9.9</v>
      </c>
      <c r="B70" s="120" t="s">
        <v>95</v>
      </c>
      <c r="C70" s="59" t="s">
        <v>96</v>
      </c>
      <c r="D70" s="125" t="s">
        <v>24</v>
      </c>
      <c r="E70" s="111">
        <v>0</v>
      </c>
      <c r="F70" s="87">
        <v>1</v>
      </c>
      <c r="G70" s="82">
        <f t="shared" si="1"/>
        <v>0</v>
      </c>
    </row>
    <row r="71" spans="1:7" x14ac:dyDescent="0.25">
      <c r="A71" s="123">
        <v>10</v>
      </c>
      <c r="B71" s="122" t="s">
        <v>97</v>
      </c>
      <c r="C71" s="58"/>
      <c r="D71" s="72"/>
      <c r="E71" s="111"/>
      <c r="F71" s="87"/>
      <c r="G71" s="82">
        <f t="shared" si="1"/>
        <v>0</v>
      </c>
    </row>
    <row r="72" spans="1:7" x14ac:dyDescent="0.25">
      <c r="A72" s="67">
        <v>10.1</v>
      </c>
      <c r="B72" s="124" t="s">
        <v>98</v>
      </c>
      <c r="C72" s="63" t="s">
        <v>208</v>
      </c>
      <c r="D72" s="126" t="s">
        <v>24</v>
      </c>
      <c r="E72" s="111">
        <v>0</v>
      </c>
      <c r="F72" s="88">
        <v>1</v>
      </c>
      <c r="G72" s="82">
        <f t="shared" si="1"/>
        <v>0</v>
      </c>
    </row>
    <row r="73" spans="1:7" x14ac:dyDescent="0.25">
      <c r="A73" s="67">
        <v>10.199999999999999</v>
      </c>
      <c r="B73" s="124" t="s">
        <v>99</v>
      </c>
      <c r="C73" s="63" t="s">
        <v>208</v>
      </c>
      <c r="D73" s="126" t="s">
        <v>24</v>
      </c>
      <c r="E73" s="111">
        <v>0</v>
      </c>
      <c r="F73" s="88">
        <v>1</v>
      </c>
      <c r="G73" s="82">
        <f t="shared" si="1"/>
        <v>0</v>
      </c>
    </row>
    <row r="74" spans="1:7" x14ac:dyDescent="0.25">
      <c r="A74" s="67">
        <v>10.3</v>
      </c>
      <c r="B74" s="124" t="s">
        <v>100</v>
      </c>
      <c r="C74" s="63" t="s">
        <v>208</v>
      </c>
      <c r="D74" s="126" t="s">
        <v>24</v>
      </c>
      <c r="E74" s="111">
        <v>0</v>
      </c>
      <c r="F74" s="88">
        <v>1</v>
      </c>
      <c r="G74" s="82">
        <f t="shared" si="1"/>
        <v>0</v>
      </c>
    </row>
    <row r="75" spans="1:7" x14ac:dyDescent="0.25">
      <c r="A75" s="67">
        <v>10.4</v>
      </c>
      <c r="B75" s="120" t="s">
        <v>101</v>
      </c>
      <c r="C75" s="59">
        <v>105300</v>
      </c>
      <c r="D75" s="125" t="s">
        <v>102</v>
      </c>
      <c r="E75" s="111">
        <v>0</v>
      </c>
      <c r="F75" s="88">
        <v>3</v>
      </c>
      <c r="G75" s="82">
        <f t="shared" si="1"/>
        <v>0</v>
      </c>
    </row>
    <row r="76" spans="1:7" x14ac:dyDescent="0.25">
      <c r="A76" s="67">
        <v>10.5</v>
      </c>
      <c r="B76" s="120" t="s">
        <v>103</v>
      </c>
      <c r="C76" s="59"/>
      <c r="D76" s="125" t="s">
        <v>24</v>
      </c>
      <c r="E76" s="111">
        <v>0</v>
      </c>
      <c r="F76" s="87">
        <v>1</v>
      </c>
      <c r="G76" s="82">
        <f t="shared" si="1"/>
        <v>0</v>
      </c>
    </row>
    <row r="77" spans="1:7" x14ac:dyDescent="0.25">
      <c r="A77" s="67">
        <v>10.6</v>
      </c>
      <c r="B77" s="120" t="s">
        <v>104</v>
      </c>
      <c r="C77" s="59" t="s">
        <v>105</v>
      </c>
      <c r="D77" s="125" t="s">
        <v>24</v>
      </c>
      <c r="E77" s="111">
        <v>0</v>
      </c>
      <c r="F77" s="87">
        <v>1</v>
      </c>
      <c r="G77" s="82">
        <f t="shared" si="1"/>
        <v>0</v>
      </c>
    </row>
    <row r="78" spans="1:7" x14ac:dyDescent="0.25">
      <c r="A78" s="123">
        <v>12</v>
      </c>
      <c r="B78" s="122" t="s">
        <v>106</v>
      </c>
      <c r="C78" s="58"/>
      <c r="D78" s="72"/>
      <c r="E78" s="111"/>
      <c r="F78" s="87"/>
      <c r="G78" s="82">
        <f t="shared" si="1"/>
        <v>0</v>
      </c>
    </row>
    <row r="79" spans="1:7" x14ac:dyDescent="0.25">
      <c r="A79" s="119">
        <v>12.1</v>
      </c>
      <c r="B79" s="120" t="s">
        <v>107</v>
      </c>
      <c r="C79" s="59" t="s">
        <v>207</v>
      </c>
      <c r="D79" s="125" t="s">
        <v>33</v>
      </c>
      <c r="E79" s="111">
        <v>0</v>
      </c>
      <c r="F79" s="87">
        <v>116</v>
      </c>
      <c r="G79" s="82">
        <f t="shared" si="1"/>
        <v>0</v>
      </c>
    </row>
    <row r="80" spans="1:7" x14ac:dyDescent="0.25">
      <c r="A80" s="67">
        <v>12.2</v>
      </c>
      <c r="B80" s="120" t="s">
        <v>108</v>
      </c>
      <c r="C80" s="59">
        <v>123661.16</v>
      </c>
      <c r="D80" s="125" t="s">
        <v>33</v>
      </c>
      <c r="E80" s="111">
        <v>0</v>
      </c>
      <c r="F80" s="87">
        <v>116</v>
      </c>
      <c r="G80" s="82">
        <f t="shared" ref="G80:G139" si="2">F80*$E80</f>
        <v>0</v>
      </c>
    </row>
    <row r="81" spans="1:7" x14ac:dyDescent="0.25">
      <c r="A81" s="119">
        <v>12.3</v>
      </c>
      <c r="B81" s="120" t="s">
        <v>109</v>
      </c>
      <c r="C81" s="59"/>
      <c r="D81" s="125" t="s">
        <v>24</v>
      </c>
      <c r="E81" s="111">
        <v>0</v>
      </c>
      <c r="F81" s="87">
        <v>1</v>
      </c>
      <c r="G81" s="82">
        <f t="shared" si="2"/>
        <v>0</v>
      </c>
    </row>
    <row r="82" spans="1:7" x14ac:dyDescent="0.25">
      <c r="A82" s="123">
        <v>14</v>
      </c>
      <c r="B82" s="122" t="s">
        <v>110</v>
      </c>
      <c r="C82" s="58"/>
      <c r="D82" s="72"/>
      <c r="E82" s="111"/>
      <c r="F82" s="87"/>
      <c r="G82" s="82">
        <f t="shared" si="2"/>
        <v>0</v>
      </c>
    </row>
    <row r="83" spans="1:7" x14ac:dyDescent="0.25">
      <c r="A83" s="67">
        <v>14.1</v>
      </c>
      <c r="B83" s="120" t="s">
        <v>111</v>
      </c>
      <c r="C83" s="59" t="s">
        <v>112</v>
      </c>
      <c r="D83" s="125" t="s">
        <v>24</v>
      </c>
      <c r="E83" s="111">
        <v>0</v>
      </c>
      <c r="F83" s="87">
        <v>1</v>
      </c>
      <c r="G83" s="82">
        <f t="shared" si="2"/>
        <v>0</v>
      </c>
    </row>
    <row r="84" spans="1:7" x14ac:dyDescent="0.25">
      <c r="A84" s="67">
        <v>14.2</v>
      </c>
      <c r="B84" s="120" t="s">
        <v>113</v>
      </c>
      <c r="C84" s="59" t="s">
        <v>112</v>
      </c>
      <c r="D84" s="125" t="s">
        <v>24</v>
      </c>
      <c r="E84" s="111">
        <v>0</v>
      </c>
      <c r="F84" s="87">
        <v>1</v>
      </c>
      <c r="G84" s="82">
        <f t="shared" si="2"/>
        <v>0</v>
      </c>
    </row>
    <row r="85" spans="1:7" s="52" customFormat="1" x14ac:dyDescent="0.25">
      <c r="A85" s="67">
        <v>14.3</v>
      </c>
      <c r="B85" s="120" t="s">
        <v>114</v>
      </c>
      <c r="C85" s="59" t="s">
        <v>112</v>
      </c>
      <c r="D85" s="125" t="s">
        <v>24</v>
      </c>
      <c r="E85" s="112">
        <v>0</v>
      </c>
      <c r="F85" s="87">
        <v>1</v>
      </c>
      <c r="G85" s="82">
        <f t="shared" si="2"/>
        <v>0</v>
      </c>
    </row>
    <row r="86" spans="1:7" x14ac:dyDescent="0.25">
      <c r="A86" s="123">
        <v>21</v>
      </c>
      <c r="B86" s="122" t="s">
        <v>115</v>
      </c>
      <c r="C86" s="58"/>
      <c r="D86" s="72"/>
      <c r="E86" s="111"/>
      <c r="F86" s="87"/>
      <c r="G86" s="82">
        <f t="shared" si="2"/>
        <v>0</v>
      </c>
    </row>
    <row r="87" spans="1:7" ht="60" x14ac:dyDescent="0.25">
      <c r="A87" s="67">
        <v>21.1</v>
      </c>
      <c r="B87" s="120" t="s">
        <v>116</v>
      </c>
      <c r="C87" s="59" t="s">
        <v>117</v>
      </c>
      <c r="D87" s="127" t="s">
        <v>24</v>
      </c>
      <c r="E87" s="111">
        <v>0</v>
      </c>
      <c r="F87" s="87">
        <v>1</v>
      </c>
      <c r="G87" s="82">
        <f t="shared" si="2"/>
        <v>0</v>
      </c>
    </row>
    <row r="88" spans="1:7" x14ac:dyDescent="0.25">
      <c r="A88" s="67">
        <v>21.2</v>
      </c>
      <c r="B88" s="120" t="s">
        <v>118</v>
      </c>
      <c r="C88" s="61">
        <v>210533</v>
      </c>
      <c r="D88" s="125" t="s">
        <v>33</v>
      </c>
      <c r="E88" s="111">
        <v>0</v>
      </c>
      <c r="F88" s="87">
        <v>1053</v>
      </c>
      <c r="G88" s="82">
        <f t="shared" si="2"/>
        <v>0</v>
      </c>
    </row>
    <row r="89" spans="1:7" x14ac:dyDescent="0.25">
      <c r="A89" s="67">
        <v>21.3</v>
      </c>
      <c r="B89" s="120" t="s">
        <v>119</v>
      </c>
      <c r="C89" s="61" t="s">
        <v>120</v>
      </c>
      <c r="D89" s="125" t="s">
        <v>24</v>
      </c>
      <c r="E89" s="111">
        <v>0</v>
      </c>
      <c r="F89" s="87">
        <v>1</v>
      </c>
      <c r="G89" s="82">
        <f t="shared" si="2"/>
        <v>0</v>
      </c>
    </row>
    <row r="90" spans="1:7" x14ac:dyDescent="0.25">
      <c r="A90" s="67">
        <v>21.4</v>
      </c>
      <c r="B90" s="120" t="s">
        <v>121</v>
      </c>
      <c r="C90" s="61">
        <v>211224</v>
      </c>
      <c r="D90" s="125" t="s">
        <v>24</v>
      </c>
      <c r="E90" s="111">
        <v>0</v>
      </c>
      <c r="F90" s="87">
        <v>1</v>
      </c>
      <c r="G90" s="82">
        <f t="shared" si="2"/>
        <v>0</v>
      </c>
    </row>
    <row r="91" spans="1:7" x14ac:dyDescent="0.25">
      <c r="A91" s="123">
        <v>22</v>
      </c>
      <c r="B91" s="122" t="s">
        <v>122</v>
      </c>
      <c r="C91" s="58" t="s">
        <v>209</v>
      </c>
      <c r="D91" s="72"/>
      <c r="E91" s="111"/>
      <c r="F91" s="87"/>
      <c r="G91" s="82">
        <f t="shared" si="2"/>
        <v>0</v>
      </c>
    </row>
    <row r="92" spans="1:7" x14ac:dyDescent="0.25">
      <c r="A92" s="67">
        <v>22.1</v>
      </c>
      <c r="B92" s="120" t="s">
        <v>123</v>
      </c>
      <c r="C92" s="58" t="s">
        <v>209</v>
      </c>
      <c r="D92" s="125" t="s">
        <v>33</v>
      </c>
      <c r="E92" s="111">
        <v>0</v>
      </c>
      <c r="F92" s="87">
        <v>30</v>
      </c>
      <c r="G92" s="82">
        <f t="shared" si="2"/>
        <v>0</v>
      </c>
    </row>
    <row r="93" spans="1:7" x14ac:dyDescent="0.25">
      <c r="A93" s="67">
        <v>22.2</v>
      </c>
      <c r="B93" s="120" t="s">
        <v>124</v>
      </c>
      <c r="C93" s="58" t="s">
        <v>209</v>
      </c>
      <c r="D93" s="125" t="s">
        <v>33</v>
      </c>
      <c r="E93" s="111">
        <v>0</v>
      </c>
      <c r="F93" s="87">
        <v>365</v>
      </c>
      <c r="G93" s="82">
        <f t="shared" si="2"/>
        <v>0</v>
      </c>
    </row>
    <row r="94" spans="1:7" ht="45" x14ac:dyDescent="0.25">
      <c r="A94" s="67">
        <v>22.3</v>
      </c>
      <c r="B94" s="64" t="s">
        <v>125</v>
      </c>
      <c r="C94" s="66" t="s">
        <v>126</v>
      </c>
      <c r="D94" s="125" t="s">
        <v>24</v>
      </c>
      <c r="E94" s="111">
        <v>0</v>
      </c>
      <c r="F94" s="87">
        <v>1</v>
      </c>
      <c r="G94" s="82">
        <f t="shared" si="2"/>
        <v>0</v>
      </c>
    </row>
    <row r="95" spans="1:7" ht="30" x14ac:dyDescent="0.25">
      <c r="A95" s="67">
        <v>22.4</v>
      </c>
      <c r="B95" s="120" t="s">
        <v>127</v>
      </c>
      <c r="C95" s="65" t="s">
        <v>128</v>
      </c>
      <c r="D95" s="125" t="s">
        <v>24</v>
      </c>
      <c r="E95" s="111">
        <v>0</v>
      </c>
      <c r="F95" s="87">
        <v>1</v>
      </c>
      <c r="G95" s="82">
        <f t="shared" si="2"/>
        <v>0</v>
      </c>
    </row>
    <row r="96" spans="1:7" ht="30" x14ac:dyDescent="0.25">
      <c r="A96" s="67">
        <v>22.5</v>
      </c>
      <c r="B96" s="120" t="s">
        <v>129</v>
      </c>
      <c r="C96" s="63" t="s">
        <v>130</v>
      </c>
      <c r="D96" s="125" t="s">
        <v>24</v>
      </c>
      <c r="E96" s="111">
        <v>0</v>
      </c>
      <c r="F96" s="87">
        <v>1</v>
      </c>
      <c r="G96" s="82">
        <f t="shared" si="2"/>
        <v>0</v>
      </c>
    </row>
    <row r="97" spans="1:7" x14ac:dyDescent="0.25">
      <c r="A97" s="67">
        <v>22.6</v>
      </c>
      <c r="B97" s="120" t="s">
        <v>131</v>
      </c>
      <c r="C97" s="59">
        <v>223300</v>
      </c>
      <c r="D97" s="125" t="s">
        <v>102</v>
      </c>
      <c r="E97" s="111">
        <v>0</v>
      </c>
      <c r="F97" s="87">
        <v>1</v>
      </c>
      <c r="G97" s="82">
        <f t="shared" si="2"/>
        <v>0</v>
      </c>
    </row>
    <row r="98" spans="1:7" ht="30" x14ac:dyDescent="0.25">
      <c r="A98" s="67">
        <v>22.7</v>
      </c>
      <c r="B98" s="120" t="s">
        <v>132</v>
      </c>
      <c r="C98" s="59" t="s">
        <v>133</v>
      </c>
      <c r="D98" s="125" t="s">
        <v>24</v>
      </c>
      <c r="E98" s="111">
        <v>0</v>
      </c>
      <c r="F98" s="87">
        <v>1</v>
      </c>
      <c r="G98" s="82">
        <f t="shared" si="2"/>
        <v>0</v>
      </c>
    </row>
    <row r="99" spans="1:7" x14ac:dyDescent="0.25">
      <c r="A99" s="123">
        <v>23</v>
      </c>
      <c r="B99" s="122" t="s">
        <v>134</v>
      </c>
      <c r="C99" s="58" t="s">
        <v>210</v>
      </c>
      <c r="D99" s="72"/>
      <c r="E99" s="111"/>
      <c r="F99" s="87"/>
      <c r="G99" s="82">
        <f t="shared" si="2"/>
        <v>0</v>
      </c>
    </row>
    <row r="100" spans="1:7" x14ac:dyDescent="0.25">
      <c r="A100" s="67">
        <v>23.1</v>
      </c>
      <c r="B100" s="120" t="s">
        <v>135</v>
      </c>
      <c r="C100" s="59" t="s">
        <v>210</v>
      </c>
      <c r="D100" s="125" t="s">
        <v>24</v>
      </c>
      <c r="E100" s="111">
        <v>0</v>
      </c>
      <c r="F100" s="87">
        <v>1</v>
      </c>
      <c r="G100" s="82">
        <f t="shared" si="2"/>
        <v>0</v>
      </c>
    </row>
    <row r="101" spans="1:7" ht="30" x14ac:dyDescent="0.25">
      <c r="A101" s="67">
        <v>23.2</v>
      </c>
      <c r="B101" s="120" t="s">
        <v>136</v>
      </c>
      <c r="C101" s="59" t="s">
        <v>137</v>
      </c>
      <c r="D101" s="125" t="s">
        <v>24</v>
      </c>
      <c r="E101" s="111">
        <v>0</v>
      </c>
      <c r="F101" s="87">
        <v>1</v>
      </c>
      <c r="G101" s="82">
        <f t="shared" si="2"/>
        <v>0</v>
      </c>
    </row>
    <row r="102" spans="1:7" x14ac:dyDescent="0.25">
      <c r="A102" s="67">
        <v>23.3</v>
      </c>
      <c r="B102" s="64" t="s">
        <v>138</v>
      </c>
      <c r="C102" s="59">
        <v>233423</v>
      </c>
      <c r="D102" s="125" t="s">
        <v>24</v>
      </c>
      <c r="E102" s="111">
        <v>0</v>
      </c>
      <c r="F102" s="87">
        <v>1</v>
      </c>
      <c r="G102" s="82">
        <f t="shared" si="2"/>
        <v>0</v>
      </c>
    </row>
    <row r="103" spans="1:7" x14ac:dyDescent="0.25">
      <c r="A103" s="67">
        <v>23.4</v>
      </c>
      <c r="B103" s="64" t="s">
        <v>139</v>
      </c>
      <c r="C103" s="59">
        <v>238113.11</v>
      </c>
      <c r="D103" s="125" t="s">
        <v>102</v>
      </c>
      <c r="E103" s="111">
        <v>0</v>
      </c>
      <c r="F103" s="87">
        <v>3</v>
      </c>
      <c r="G103" s="82">
        <f t="shared" si="2"/>
        <v>0</v>
      </c>
    </row>
    <row r="104" spans="1:7" x14ac:dyDescent="0.25">
      <c r="A104" s="67">
        <v>23.5</v>
      </c>
      <c r="B104" s="64" t="s">
        <v>140</v>
      </c>
      <c r="C104" s="59" t="s">
        <v>210</v>
      </c>
      <c r="D104" s="128" t="s">
        <v>24</v>
      </c>
      <c r="E104" s="111">
        <v>0</v>
      </c>
      <c r="F104" s="87">
        <v>1</v>
      </c>
      <c r="G104" s="82">
        <f t="shared" si="2"/>
        <v>0</v>
      </c>
    </row>
    <row r="105" spans="1:7" x14ac:dyDescent="0.25">
      <c r="A105" s="123">
        <v>26</v>
      </c>
      <c r="B105" s="122" t="s">
        <v>141</v>
      </c>
      <c r="C105" s="58" t="s">
        <v>211</v>
      </c>
      <c r="D105" s="72"/>
      <c r="E105" s="111"/>
      <c r="F105" s="87"/>
      <c r="G105" s="82">
        <f t="shared" si="2"/>
        <v>0</v>
      </c>
    </row>
    <row r="106" spans="1:7" x14ac:dyDescent="0.25">
      <c r="A106" s="67">
        <v>26.1</v>
      </c>
      <c r="B106" s="120" t="s">
        <v>142</v>
      </c>
      <c r="C106" s="60" t="s">
        <v>143</v>
      </c>
      <c r="D106" s="127" t="s">
        <v>24</v>
      </c>
      <c r="E106" s="111">
        <v>0</v>
      </c>
      <c r="F106" s="87">
        <v>1</v>
      </c>
      <c r="G106" s="82">
        <f t="shared" si="2"/>
        <v>0</v>
      </c>
    </row>
    <row r="107" spans="1:7" x14ac:dyDescent="0.25">
      <c r="A107" s="67">
        <v>26.2</v>
      </c>
      <c r="B107" s="120" t="s">
        <v>144</v>
      </c>
      <c r="C107" s="60">
        <v>262213</v>
      </c>
      <c r="D107" s="125" t="s">
        <v>24</v>
      </c>
      <c r="E107" s="111">
        <v>0</v>
      </c>
      <c r="F107" s="87">
        <v>1</v>
      </c>
      <c r="G107" s="82">
        <f t="shared" si="2"/>
        <v>0</v>
      </c>
    </row>
    <row r="108" spans="1:7" ht="30" x14ac:dyDescent="0.25">
      <c r="A108" s="67">
        <v>26.3</v>
      </c>
      <c r="B108" s="120" t="s">
        <v>145</v>
      </c>
      <c r="C108" s="60" t="s">
        <v>146</v>
      </c>
      <c r="D108" s="127" t="s">
        <v>24</v>
      </c>
      <c r="E108" s="111">
        <v>0</v>
      </c>
      <c r="F108" s="88">
        <v>1</v>
      </c>
      <c r="G108" s="82">
        <f t="shared" si="2"/>
        <v>0</v>
      </c>
    </row>
    <row r="109" spans="1:7" x14ac:dyDescent="0.25">
      <c r="A109" s="67">
        <v>26.4</v>
      </c>
      <c r="B109" s="120" t="s">
        <v>147</v>
      </c>
      <c r="C109" s="60">
        <v>263353</v>
      </c>
      <c r="D109" s="125" t="s">
        <v>102</v>
      </c>
      <c r="E109" s="111">
        <v>0</v>
      </c>
      <c r="F109" s="87">
        <v>2</v>
      </c>
      <c r="G109" s="82">
        <f t="shared" si="2"/>
        <v>0</v>
      </c>
    </row>
    <row r="110" spans="1:7" x14ac:dyDescent="0.25">
      <c r="A110" s="67">
        <v>26.5</v>
      </c>
      <c r="B110" s="120" t="s">
        <v>148</v>
      </c>
      <c r="C110" s="60">
        <v>264113</v>
      </c>
      <c r="D110" s="125" t="s">
        <v>24</v>
      </c>
      <c r="E110" s="111">
        <v>0</v>
      </c>
      <c r="F110" s="88">
        <v>1</v>
      </c>
      <c r="G110" s="82">
        <f t="shared" si="2"/>
        <v>0</v>
      </c>
    </row>
    <row r="111" spans="1:7" x14ac:dyDescent="0.25">
      <c r="A111" s="67">
        <v>26.6</v>
      </c>
      <c r="B111" s="120" t="s">
        <v>149</v>
      </c>
      <c r="C111" s="60" t="s">
        <v>150</v>
      </c>
      <c r="D111" s="125" t="s">
        <v>24</v>
      </c>
      <c r="E111" s="111">
        <v>0</v>
      </c>
      <c r="F111" s="88">
        <v>1</v>
      </c>
      <c r="G111" s="82">
        <f t="shared" si="2"/>
        <v>0</v>
      </c>
    </row>
    <row r="112" spans="1:7" x14ac:dyDescent="0.25">
      <c r="A112" s="123">
        <v>27</v>
      </c>
      <c r="B112" s="122" t="s">
        <v>151</v>
      </c>
      <c r="C112" s="58" t="s">
        <v>212</v>
      </c>
      <c r="D112" s="72"/>
      <c r="E112" s="111"/>
      <c r="F112" s="89"/>
      <c r="G112" s="82">
        <f t="shared" si="2"/>
        <v>0</v>
      </c>
    </row>
    <row r="113" spans="1:7" ht="30" x14ac:dyDescent="0.25">
      <c r="A113" s="67">
        <v>27.1</v>
      </c>
      <c r="B113" s="120" t="s">
        <v>152</v>
      </c>
      <c r="C113" s="58" t="s">
        <v>212</v>
      </c>
      <c r="D113" s="125" t="s">
        <v>24</v>
      </c>
      <c r="E113" s="111">
        <v>0</v>
      </c>
      <c r="F113" s="87">
        <v>1</v>
      </c>
      <c r="G113" s="82">
        <f t="shared" si="2"/>
        <v>0</v>
      </c>
    </row>
    <row r="114" spans="1:7" x14ac:dyDescent="0.25">
      <c r="A114" s="67">
        <v>27.2</v>
      </c>
      <c r="B114" s="64" t="s">
        <v>153</v>
      </c>
      <c r="C114" s="58" t="s">
        <v>212</v>
      </c>
      <c r="D114" s="128" t="s">
        <v>24</v>
      </c>
      <c r="E114" s="111">
        <v>0</v>
      </c>
      <c r="F114" s="87">
        <v>1</v>
      </c>
      <c r="G114" s="82">
        <f t="shared" si="2"/>
        <v>0</v>
      </c>
    </row>
    <row r="115" spans="1:7" x14ac:dyDescent="0.25">
      <c r="A115" s="123">
        <v>28</v>
      </c>
      <c r="B115" s="122" t="s">
        <v>154</v>
      </c>
      <c r="C115" s="58" t="s">
        <v>212</v>
      </c>
      <c r="D115" s="72"/>
      <c r="E115" s="111"/>
      <c r="F115" s="87"/>
      <c r="G115" s="82">
        <f t="shared" si="2"/>
        <v>0</v>
      </c>
    </row>
    <row r="116" spans="1:7" ht="30" x14ac:dyDescent="0.25">
      <c r="A116" s="67">
        <v>28.1</v>
      </c>
      <c r="B116" s="120" t="s">
        <v>155</v>
      </c>
      <c r="C116" s="58" t="s">
        <v>212</v>
      </c>
      <c r="D116" s="125" t="s">
        <v>24</v>
      </c>
      <c r="E116" s="111">
        <v>0</v>
      </c>
      <c r="F116" s="87">
        <v>1</v>
      </c>
      <c r="G116" s="82">
        <f t="shared" si="2"/>
        <v>0</v>
      </c>
    </row>
    <row r="117" spans="1:7" x14ac:dyDescent="0.25">
      <c r="A117" s="67">
        <v>28.2</v>
      </c>
      <c r="B117" s="120" t="s">
        <v>156</v>
      </c>
      <c r="C117" s="58" t="s">
        <v>212</v>
      </c>
      <c r="D117" s="125" t="s">
        <v>102</v>
      </c>
      <c r="E117" s="111">
        <v>0</v>
      </c>
      <c r="F117" s="88">
        <v>18</v>
      </c>
      <c r="G117" s="82">
        <f t="shared" si="2"/>
        <v>0</v>
      </c>
    </row>
    <row r="118" spans="1:7" s="11" customFormat="1" ht="30" x14ac:dyDescent="0.25">
      <c r="A118" s="67">
        <v>28.3</v>
      </c>
      <c r="B118" s="120" t="s">
        <v>157</v>
      </c>
      <c r="C118" s="60">
        <v>284621.11</v>
      </c>
      <c r="D118" s="125" t="s">
        <v>24</v>
      </c>
      <c r="E118" s="111">
        <v>0</v>
      </c>
      <c r="F118" s="88">
        <v>1</v>
      </c>
      <c r="G118" s="82">
        <f t="shared" si="2"/>
        <v>0</v>
      </c>
    </row>
    <row r="119" spans="1:7" x14ac:dyDescent="0.25">
      <c r="A119" s="123">
        <v>31</v>
      </c>
      <c r="B119" s="122" t="s">
        <v>158</v>
      </c>
      <c r="C119" s="58" t="s">
        <v>159</v>
      </c>
      <c r="D119" s="72"/>
      <c r="E119" s="111"/>
      <c r="F119" s="87"/>
      <c r="G119" s="82">
        <f t="shared" si="2"/>
        <v>0</v>
      </c>
    </row>
    <row r="120" spans="1:7" x14ac:dyDescent="0.25">
      <c r="A120" s="67">
        <v>31.1</v>
      </c>
      <c r="B120" s="120" t="s">
        <v>160</v>
      </c>
      <c r="C120" s="58" t="s">
        <v>161</v>
      </c>
      <c r="D120" s="125" t="s">
        <v>24</v>
      </c>
      <c r="E120" s="111">
        <v>0</v>
      </c>
      <c r="F120" s="88">
        <v>1</v>
      </c>
      <c r="G120" s="82">
        <f t="shared" si="2"/>
        <v>0</v>
      </c>
    </row>
    <row r="121" spans="1:7" x14ac:dyDescent="0.25">
      <c r="A121" s="67">
        <v>31.2</v>
      </c>
      <c r="B121" s="120" t="s">
        <v>162</v>
      </c>
      <c r="C121" s="58" t="s">
        <v>163</v>
      </c>
      <c r="D121" s="125" t="s">
        <v>24</v>
      </c>
      <c r="E121" s="111">
        <v>0</v>
      </c>
      <c r="F121" s="87">
        <v>1</v>
      </c>
      <c r="G121" s="82">
        <f t="shared" si="2"/>
        <v>0</v>
      </c>
    </row>
    <row r="122" spans="1:7" hidden="1" x14ac:dyDescent="0.25">
      <c r="A122" s="123">
        <v>32</v>
      </c>
      <c r="B122" s="122" t="s">
        <v>164</v>
      </c>
      <c r="C122" s="58"/>
      <c r="D122" s="72"/>
      <c r="E122" s="111">
        <v>0</v>
      </c>
      <c r="F122" s="87"/>
      <c r="G122" s="82">
        <f t="shared" si="2"/>
        <v>0</v>
      </c>
    </row>
    <row r="123" spans="1:7" hidden="1" x14ac:dyDescent="0.25">
      <c r="A123" s="67">
        <v>32.1</v>
      </c>
      <c r="B123" s="64" t="s">
        <v>165</v>
      </c>
      <c r="C123" s="59" t="s">
        <v>166</v>
      </c>
      <c r="D123" s="125" t="s">
        <v>24</v>
      </c>
      <c r="E123" s="111">
        <v>0</v>
      </c>
      <c r="F123" s="88">
        <v>1</v>
      </c>
      <c r="G123" s="82">
        <f t="shared" si="2"/>
        <v>0</v>
      </c>
    </row>
    <row r="124" spans="1:7" hidden="1" x14ac:dyDescent="0.25">
      <c r="A124" s="67">
        <v>32.200000000000003</v>
      </c>
      <c r="B124" s="124" t="s">
        <v>167</v>
      </c>
      <c r="C124" s="63" t="s">
        <v>168</v>
      </c>
      <c r="D124" s="129" t="s">
        <v>24</v>
      </c>
      <c r="E124" s="111">
        <v>0</v>
      </c>
      <c r="F124" s="88">
        <v>1</v>
      </c>
      <c r="G124" s="82">
        <f t="shared" si="2"/>
        <v>0</v>
      </c>
    </row>
    <row r="125" spans="1:7" ht="30" hidden="1" x14ac:dyDescent="0.25">
      <c r="A125" s="67">
        <v>32.299999999999997</v>
      </c>
      <c r="B125" s="124" t="s">
        <v>169</v>
      </c>
      <c r="C125" s="63" t="s">
        <v>170</v>
      </c>
      <c r="D125" s="126" t="s">
        <v>24</v>
      </c>
      <c r="E125" s="111">
        <v>0</v>
      </c>
      <c r="F125" s="87">
        <v>1</v>
      </c>
      <c r="G125" s="82">
        <f t="shared" si="2"/>
        <v>0</v>
      </c>
    </row>
    <row r="126" spans="1:7" hidden="1" x14ac:dyDescent="0.25">
      <c r="A126" s="67">
        <v>32.4</v>
      </c>
      <c r="B126" s="124" t="s">
        <v>171</v>
      </c>
      <c r="C126" s="63" t="s">
        <v>172</v>
      </c>
      <c r="D126" s="126" t="s">
        <v>24</v>
      </c>
      <c r="E126" s="111">
        <v>0</v>
      </c>
      <c r="F126" s="88">
        <v>1</v>
      </c>
      <c r="G126" s="82">
        <f t="shared" si="2"/>
        <v>0</v>
      </c>
    </row>
    <row r="127" spans="1:7" ht="30" hidden="1" x14ac:dyDescent="0.25">
      <c r="A127" s="67">
        <v>32.5</v>
      </c>
      <c r="B127" s="124" t="s">
        <v>173</v>
      </c>
      <c r="C127" s="63" t="s">
        <v>174</v>
      </c>
      <c r="D127" s="126" t="s">
        <v>24</v>
      </c>
      <c r="E127" s="111">
        <v>0</v>
      </c>
      <c r="F127" s="88">
        <v>1</v>
      </c>
      <c r="G127" s="82">
        <f t="shared" si="2"/>
        <v>0</v>
      </c>
    </row>
    <row r="128" spans="1:7" hidden="1" x14ac:dyDescent="0.25">
      <c r="A128" s="67">
        <v>32.6</v>
      </c>
      <c r="B128" s="124" t="s">
        <v>175</v>
      </c>
      <c r="C128" s="63"/>
      <c r="D128" s="126" t="s">
        <v>24</v>
      </c>
      <c r="E128" s="111">
        <v>0</v>
      </c>
      <c r="F128" s="87">
        <v>1</v>
      </c>
      <c r="G128" s="82">
        <f t="shared" si="2"/>
        <v>0</v>
      </c>
    </row>
    <row r="129" spans="1:7" x14ac:dyDescent="0.25">
      <c r="A129" s="67">
        <v>32.700000000000003</v>
      </c>
      <c r="B129" s="124" t="s">
        <v>176</v>
      </c>
      <c r="C129" s="66"/>
      <c r="D129" s="126" t="s">
        <v>33</v>
      </c>
      <c r="E129" s="111">
        <v>0</v>
      </c>
      <c r="F129" s="88">
        <v>235</v>
      </c>
      <c r="G129" s="82">
        <f t="shared" si="2"/>
        <v>0</v>
      </c>
    </row>
    <row r="130" spans="1:7" x14ac:dyDescent="0.25">
      <c r="A130" s="67">
        <v>32.799999999999997</v>
      </c>
      <c r="B130" s="124" t="s">
        <v>177</v>
      </c>
      <c r="C130" s="66"/>
      <c r="D130" s="126" t="s">
        <v>33</v>
      </c>
      <c r="E130" s="111">
        <v>0</v>
      </c>
      <c r="F130" s="88">
        <v>425</v>
      </c>
      <c r="G130" s="82">
        <f t="shared" si="2"/>
        <v>0</v>
      </c>
    </row>
    <row r="131" spans="1:7" x14ac:dyDescent="0.25">
      <c r="A131" s="67">
        <v>32.9</v>
      </c>
      <c r="B131" s="124" t="s">
        <v>178</v>
      </c>
      <c r="C131" s="66"/>
      <c r="D131" s="126" t="s">
        <v>24</v>
      </c>
      <c r="E131" s="111">
        <v>0</v>
      </c>
      <c r="F131" s="88">
        <v>1</v>
      </c>
      <c r="G131" s="82">
        <f t="shared" si="2"/>
        <v>0</v>
      </c>
    </row>
    <row r="132" spans="1:7" x14ac:dyDescent="0.25">
      <c r="A132" s="123">
        <v>33</v>
      </c>
      <c r="B132" s="122" t="s">
        <v>179</v>
      </c>
      <c r="C132" s="58"/>
      <c r="D132" s="72"/>
      <c r="E132" s="111"/>
      <c r="F132" s="88"/>
      <c r="G132" s="82">
        <f t="shared" si="2"/>
        <v>0</v>
      </c>
    </row>
    <row r="133" spans="1:7" x14ac:dyDescent="0.25">
      <c r="A133" s="67">
        <v>33.1</v>
      </c>
      <c r="B133" s="124" t="s">
        <v>180</v>
      </c>
      <c r="C133" s="66"/>
      <c r="D133" s="126" t="s">
        <v>24</v>
      </c>
      <c r="E133" s="111">
        <v>0</v>
      </c>
      <c r="F133" s="88">
        <v>1</v>
      </c>
      <c r="G133" s="82">
        <f t="shared" si="2"/>
        <v>0</v>
      </c>
    </row>
    <row r="134" spans="1:7" x14ac:dyDescent="0.25">
      <c r="A134" s="67">
        <v>33.200000000000003</v>
      </c>
      <c r="B134" s="124" t="s">
        <v>181</v>
      </c>
      <c r="C134" s="66"/>
      <c r="D134" s="126" t="s">
        <v>24</v>
      </c>
      <c r="E134" s="111">
        <v>0</v>
      </c>
      <c r="F134" s="87">
        <v>1</v>
      </c>
      <c r="G134" s="82">
        <f t="shared" si="2"/>
        <v>0</v>
      </c>
    </row>
    <row r="135" spans="1:7" x14ac:dyDescent="0.25">
      <c r="A135" s="67">
        <v>33.299999999999997</v>
      </c>
      <c r="B135" s="124" t="s">
        <v>200</v>
      </c>
      <c r="C135" s="66"/>
      <c r="D135" s="126" t="s">
        <v>24</v>
      </c>
      <c r="E135" s="111">
        <v>100000</v>
      </c>
      <c r="F135" s="87">
        <v>1</v>
      </c>
      <c r="G135" s="82">
        <f t="shared" si="2"/>
        <v>100000</v>
      </c>
    </row>
    <row r="136" spans="1:7" ht="45" x14ac:dyDescent="0.25">
      <c r="A136" s="67">
        <v>33.4</v>
      </c>
      <c r="B136" s="124" t="s">
        <v>182</v>
      </c>
      <c r="C136" s="66" t="s">
        <v>126</v>
      </c>
      <c r="D136" s="126" t="s">
        <v>24</v>
      </c>
      <c r="E136" s="111">
        <v>0</v>
      </c>
      <c r="F136" s="87">
        <v>1</v>
      </c>
      <c r="G136" s="82">
        <f t="shared" si="2"/>
        <v>0</v>
      </c>
    </row>
    <row r="137" spans="1:7" x14ac:dyDescent="0.25">
      <c r="A137" s="67">
        <v>33.5</v>
      </c>
      <c r="B137" s="120" t="s">
        <v>183</v>
      </c>
      <c r="C137" s="65" t="s">
        <v>128</v>
      </c>
      <c r="D137" s="126" t="s">
        <v>24</v>
      </c>
      <c r="E137" s="111">
        <v>0</v>
      </c>
      <c r="F137" s="87">
        <v>1</v>
      </c>
      <c r="G137" s="82">
        <f t="shared" si="2"/>
        <v>0</v>
      </c>
    </row>
    <row r="138" spans="1:7" x14ac:dyDescent="0.25">
      <c r="A138" s="67">
        <v>33.6</v>
      </c>
      <c r="B138" s="124" t="s">
        <v>184</v>
      </c>
      <c r="C138" s="63" t="s">
        <v>130</v>
      </c>
      <c r="D138" s="126" t="s">
        <v>24</v>
      </c>
      <c r="E138" s="111">
        <v>0</v>
      </c>
      <c r="F138" s="87">
        <v>1</v>
      </c>
      <c r="G138" s="82">
        <f t="shared" si="2"/>
        <v>0</v>
      </c>
    </row>
    <row r="139" spans="1:7" x14ac:dyDescent="0.25">
      <c r="A139" s="67">
        <v>33.700000000000003</v>
      </c>
      <c r="B139" s="124" t="s">
        <v>185</v>
      </c>
      <c r="C139" s="63"/>
      <c r="D139" s="126" t="s">
        <v>24</v>
      </c>
      <c r="E139" s="111">
        <v>0</v>
      </c>
      <c r="F139" s="88">
        <v>1</v>
      </c>
      <c r="G139" s="82">
        <f t="shared" si="2"/>
        <v>0</v>
      </c>
    </row>
    <row r="140" spans="1:7" x14ac:dyDescent="0.25">
      <c r="A140" s="54"/>
      <c r="B140" s="55"/>
      <c r="C140" s="56"/>
      <c r="D140" s="117"/>
      <c r="E140" s="111">
        <v>0</v>
      </c>
      <c r="F140" s="105"/>
      <c r="G140" s="82">
        <f t="shared" ref="G140" si="3">F140*$E140</f>
        <v>0</v>
      </c>
    </row>
    <row r="141" spans="1:7" s="13" customFormat="1" x14ac:dyDescent="0.25">
      <c r="A141" s="94"/>
      <c r="B141" s="93"/>
      <c r="C141" s="92"/>
      <c r="D141" s="118"/>
      <c r="E141" s="113">
        <v>0</v>
      </c>
      <c r="F141" s="106"/>
      <c r="G141" s="102">
        <v>0</v>
      </c>
    </row>
    <row r="142" spans="1:7" ht="15.75" thickBot="1" x14ac:dyDescent="0.3">
      <c r="A142" s="97"/>
      <c r="B142" s="98"/>
      <c r="C142" s="98"/>
      <c r="D142" s="108"/>
      <c r="E142" s="114"/>
      <c r="F142" s="107"/>
      <c r="G142" s="84"/>
    </row>
    <row r="143" spans="1:7" x14ac:dyDescent="0.25">
      <c r="D143" s="6" t="s">
        <v>11</v>
      </c>
      <c r="F143" s="16"/>
      <c r="G143" s="9">
        <f>SUM(G17:G141)</f>
        <v>100000</v>
      </c>
    </row>
    <row r="144" spans="1:7" x14ac:dyDescent="0.25">
      <c r="F144" s="16"/>
      <c r="G144" s="9"/>
    </row>
    <row r="145" spans="1:7" x14ac:dyDescent="0.25">
      <c r="F145" s="16"/>
      <c r="G145" s="9"/>
    </row>
    <row r="146" spans="1:7" x14ac:dyDescent="0.25">
      <c r="F146" s="16"/>
      <c r="G146" s="9"/>
    </row>
    <row r="147" spans="1:7" x14ac:dyDescent="0.25">
      <c r="F147" s="16"/>
      <c r="G147" s="9"/>
    </row>
    <row r="148" spans="1:7" x14ac:dyDescent="0.25">
      <c r="F148" s="16"/>
      <c r="G148" s="9"/>
    </row>
    <row r="149" spans="1:7" x14ac:dyDescent="0.25">
      <c r="F149" s="16"/>
      <c r="G149" s="9"/>
    </row>
    <row r="150" spans="1:7" x14ac:dyDescent="0.25">
      <c r="F150" s="16"/>
      <c r="G150" s="9"/>
    </row>
    <row r="151" spans="1:7" x14ac:dyDescent="0.25">
      <c r="F151" s="16"/>
      <c r="G151" s="9"/>
    </row>
    <row r="152" spans="1:7" x14ac:dyDescent="0.25">
      <c r="F152" s="16"/>
      <c r="G152" s="9"/>
    </row>
    <row r="153" spans="1:7" x14ac:dyDescent="0.25">
      <c r="F153" s="16"/>
      <c r="G153" s="9"/>
    </row>
    <row r="154" spans="1:7" x14ac:dyDescent="0.25">
      <c r="F154" s="16"/>
      <c r="G154" s="9"/>
    </row>
    <row r="155" spans="1:7" x14ac:dyDescent="0.25">
      <c r="F155" s="16"/>
      <c r="G155" s="9"/>
    </row>
    <row r="156" spans="1:7" ht="15.75" thickBot="1" x14ac:dyDescent="0.3">
      <c r="F156" s="16"/>
      <c r="G156" s="9"/>
    </row>
    <row r="157" spans="1:7" x14ac:dyDescent="0.25">
      <c r="A157" s="132"/>
      <c r="B157" s="135" t="s">
        <v>186</v>
      </c>
      <c r="C157" s="135" t="s">
        <v>6</v>
      </c>
      <c r="D157" s="142" t="s">
        <v>7</v>
      </c>
      <c r="E157" s="145" t="s">
        <v>8</v>
      </c>
      <c r="F157" s="148" t="s">
        <v>9</v>
      </c>
      <c r="G157" s="151" t="s">
        <v>10</v>
      </c>
    </row>
    <row r="158" spans="1:7" x14ac:dyDescent="0.25">
      <c r="A158" s="133"/>
      <c r="B158" s="136"/>
      <c r="C158" s="136"/>
      <c r="D158" s="143"/>
      <c r="E158" s="146"/>
      <c r="F158" s="149"/>
      <c r="G158" s="152"/>
    </row>
    <row r="159" spans="1:7" ht="15.75" thickBot="1" x14ac:dyDescent="0.3">
      <c r="A159" s="134"/>
      <c r="B159" s="137"/>
      <c r="C159" s="137"/>
      <c r="D159" s="144"/>
      <c r="E159" s="147"/>
      <c r="F159" s="150"/>
      <c r="G159" s="153"/>
    </row>
    <row r="160" spans="1:7" x14ac:dyDescent="0.25">
      <c r="A160" s="67">
        <v>99.1</v>
      </c>
      <c r="B160" s="62" t="s">
        <v>187</v>
      </c>
      <c r="C160" s="63"/>
      <c r="D160" s="73" t="s">
        <v>24</v>
      </c>
      <c r="E160" s="77">
        <v>200000</v>
      </c>
      <c r="F160" s="88">
        <v>1</v>
      </c>
      <c r="G160" s="82">
        <f t="shared" ref="G160:G162" si="4">F160*$E160</f>
        <v>200000</v>
      </c>
    </row>
    <row r="161" spans="1:7" x14ac:dyDescent="0.25">
      <c r="A161" s="67">
        <v>99.2</v>
      </c>
      <c r="B161" s="62" t="s">
        <v>188</v>
      </c>
      <c r="C161" s="63"/>
      <c r="D161" s="73" t="s">
        <v>24</v>
      </c>
      <c r="E161" s="77">
        <v>200000</v>
      </c>
      <c r="F161" s="88">
        <v>1</v>
      </c>
      <c r="G161" s="82">
        <f t="shared" si="4"/>
        <v>200000</v>
      </c>
    </row>
    <row r="162" spans="1:7" x14ac:dyDescent="0.25">
      <c r="A162" s="67"/>
      <c r="B162" s="62"/>
      <c r="C162" s="63"/>
      <c r="D162" s="73"/>
      <c r="E162" s="77">
        <v>0</v>
      </c>
      <c r="F162" s="88"/>
      <c r="G162" s="82">
        <f t="shared" si="4"/>
        <v>0</v>
      </c>
    </row>
    <row r="163" spans="1:7" x14ac:dyDescent="0.25">
      <c r="F163" s="16"/>
      <c r="G163" s="9"/>
    </row>
    <row r="164" spans="1:7" x14ac:dyDescent="0.25">
      <c r="F164" s="16"/>
      <c r="G164" s="9"/>
    </row>
    <row r="165" spans="1:7" x14ac:dyDescent="0.25">
      <c r="F165" s="16"/>
      <c r="G165" s="9"/>
    </row>
    <row r="166" spans="1:7" x14ac:dyDescent="0.25">
      <c r="F166" s="16"/>
      <c r="G166" s="9"/>
    </row>
    <row r="167" spans="1:7" x14ac:dyDescent="0.25">
      <c r="F167" s="16"/>
      <c r="G167" s="9"/>
    </row>
    <row r="168" spans="1:7" x14ac:dyDescent="0.25">
      <c r="F168" s="16"/>
      <c r="G168" s="9"/>
    </row>
    <row r="169" spans="1:7" x14ac:dyDescent="0.25">
      <c r="F169" s="16"/>
      <c r="G169" s="9"/>
    </row>
    <row r="170" spans="1:7" x14ac:dyDescent="0.25">
      <c r="F170" s="16"/>
      <c r="G170" s="9"/>
    </row>
    <row r="171" spans="1:7" x14ac:dyDescent="0.25">
      <c r="F171" s="16"/>
      <c r="G171" s="9"/>
    </row>
    <row r="172" spans="1:7" x14ac:dyDescent="0.25">
      <c r="F172" s="16"/>
      <c r="G172" s="9"/>
    </row>
    <row r="173" spans="1:7" x14ac:dyDescent="0.25">
      <c r="F173" s="16"/>
      <c r="G173" s="9"/>
    </row>
    <row r="174" spans="1:7" x14ac:dyDescent="0.25">
      <c r="F174" s="16"/>
      <c r="G174" s="9"/>
    </row>
    <row r="175" spans="1:7" x14ac:dyDescent="0.25">
      <c r="F175" s="16"/>
      <c r="G175" s="9"/>
    </row>
    <row r="176" spans="1:7" x14ac:dyDescent="0.25">
      <c r="F176" s="16"/>
      <c r="G176" s="9"/>
    </row>
    <row r="177" spans="6:7" x14ac:dyDescent="0.25">
      <c r="F177" s="16"/>
      <c r="G177" s="9"/>
    </row>
    <row r="178" spans="6:7" x14ac:dyDescent="0.25">
      <c r="F178" s="16"/>
      <c r="G178" s="9"/>
    </row>
    <row r="179" spans="6:7" x14ac:dyDescent="0.25">
      <c r="F179" s="16"/>
      <c r="G179" s="9"/>
    </row>
    <row r="180" spans="6:7" x14ac:dyDescent="0.25">
      <c r="F180" s="16"/>
      <c r="G180" s="9"/>
    </row>
    <row r="181" spans="6:7" x14ac:dyDescent="0.25">
      <c r="F181" s="16"/>
      <c r="G181" s="9"/>
    </row>
    <row r="182" spans="6:7" x14ac:dyDescent="0.25">
      <c r="F182" s="16"/>
      <c r="G182" s="9"/>
    </row>
    <row r="183" spans="6:7" x14ac:dyDescent="0.25">
      <c r="F183" s="16"/>
      <c r="G183" s="9"/>
    </row>
    <row r="184" spans="6:7" x14ac:dyDescent="0.25">
      <c r="F184" s="16"/>
      <c r="G184" s="9"/>
    </row>
    <row r="185" spans="6:7" x14ac:dyDescent="0.25">
      <c r="F185" s="16"/>
      <c r="G185" s="9"/>
    </row>
    <row r="186" spans="6:7" x14ac:dyDescent="0.25">
      <c r="F186" s="16"/>
      <c r="G186" s="9"/>
    </row>
    <row r="187" spans="6:7" x14ac:dyDescent="0.25">
      <c r="F187" s="16"/>
      <c r="G187" s="9"/>
    </row>
    <row r="188" spans="6:7" x14ac:dyDescent="0.25">
      <c r="F188" s="16"/>
      <c r="G188" s="9"/>
    </row>
    <row r="189" spans="6:7" x14ac:dyDescent="0.25">
      <c r="F189" s="16"/>
      <c r="G189" s="9"/>
    </row>
    <row r="190" spans="6:7" x14ac:dyDescent="0.25">
      <c r="F190" s="16"/>
      <c r="G190" s="9"/>
    </row>
    <row r="191" spans="6:7" x14ac:dyDescent="0.25">
      <c r="F191" s="16"/>
      <c r="G191" s="9"/>
    </row>
    <row r="192" spans="6:7" x14ac:dyDescent="0.25">
      <c r="F192" s="16"/>
      <c r="G192" s="9"/>
    </row>
    <row r="193" spans="6:7" x14ac:dyDescent="0.25">
      <c r="F193" s="16"/>
      <c r="G193" s="9"/>
    </row>
    <row r="194" spans="6:7" x14ac:dyDescent="0.25">
      <c r="F194" s="16"/>
      <c r="G194" s="9"/>
    </row>
    <row r="195" spans="6:7" x14ac:dyDescent="0.25">
      <c r="F195" s="16"/>
      <c r="G195" s="9"/>
    </row>
    <row r="196" spans="6:7" x14ac:dyDescent="0.25">
      <c r="F196" s="16"/>
      <c r="G196" s="9"/>
    </row>
    <row r="197" spans="6:7" x14ac:dyDescent="0.25">
      <c r="F197" s="16"/>
      <c r="G197" s="9"/>
    </row>
    <row r="198" spans="6:7" x14ac:dyDescent="0.25">
      <c r="F198" s="16"/>
      <c r="G198" s="9"/>
    </row>
    <row r="199" spans="6:7" x14ac:dyDescent="0.25">
      <c r="F199" s="16"/>
      <c r="G199" s="9"/>
    </row>
    <row r="200" spans="6:7" x14ac:dyDescent="0.25">
      <c r="F200" s="16"/>
      <c r="G200" s="9"/>
    </row>
    <row r="201" spans="6:7" x14ac:dyDescent="0.25">
      <c r="F201" s="16"/>
      <c r="G201" s="9"/>
    </row>
    <row r="202" spans="6:7" x14ac:dyDescent="0.25">
      <c r="F202" s="16"/>
      <c r="G202" s="9"/>
    </row>
    <row r="203" spans="6:7" x14ac:dyDescent="0.25">
      <c r="F203" s="16"/>
      <c r="G203" s="9"/>
    </row>
    <row r="204" spans="6:7" x14ac:dyDescent="0.25">
      <c r="F204" s="16"/>
      <c r="G204" s="9"/>
    </row>
    <row r="205" spans="6:7" x14ac:dyDescent="0.25">
      <c r="F205" s="16"/>
      <c r="G205" s="9"/>
    </row>
    <row r="206" spans="6:7" x14ac:dyDescent="0.25">
      <c r="F206" s="16"/>
      <c r="G206" s="9"/>
    </row>
    <row r="207" spans="6:7" x14ac:dyDescent="0.25">
      <c r="F207" s="16"/>
      <c r="G207" s="9"/>
    </row>
    <row r="208" spans="6:7" x14ac:dyDescent="0.25">
      <c r="F208" s="16"/>
      <c r="G208" s="9"/>
    </row>
    <row r="209" spans="6:7" x14ac:dyDescent="0.25">
      <c r="F209" s="16"/>
      <c r="G209" s="9"/>
    </row>
    <row r="210" spans="6:7" x14ac:dyDescent="0.25">
      <c r="F210" s="16"/>
      <c r="G210" s="9"/>
    </row>
    <row r="211" spans="6:7" x14ac:dyDescent="0.25">
      <c r="F211" s="16"/>
      <c r="G211" s="9"/>
    </row>
    <row r="212" spans="6:7" x14ac:dyDescent="0.25">
      <c r="F212" s="16"/>
      <c r="G212" s="9"/>
    </row>
    <row r="213" spans="6:7" x14ac:dyDescent="0.25">
      <c r="F213" s="16"/>
      <c r="G213" s="9"/>
    </row>
    <row r="214" spans="6:7" x14ac:dyDescent="0.25">
      <c r="F214" s="16"/>
      <c r="G214" s="9"/>
    </row>
    <row r="215" spans="6:7" x14ac:dyDescent="0.25">
      <c r="F215" s="16"/>
      <c r="G215" s="9"/>
    </row>
    <row r="216" spans="6:7" x14ac:dyDescent="0.25">
      <c r="F216" s="16"/>
      <c r="G216" s="9"/>
    </row>
    <row r="217" spans="6:7" x14ac:dyDescent="0.25">
      <c r="F217" s="16"/>
      <c r="G217" s="9"/>
    </row>
    <row r="218" spans="6:7" x14ac:dyDescent="0.25">
      <c r="F218" s="16"/>
      <c r="G218" s="9"/>
    </row>
    <row r="219" spans="6:7" x14ac:dyDescent="0.25">
      <c r="F219" s="16"/>
      <c r="G219" s="9"/>
    </row>
    <row r="220" spans="6:7" x14ac:dyDescent="0.25">
      <c r="F220" s="16"/>
      <c r="G220" s="9"/>
    </row>
    <row r="221" spans="6:7" x14ac:dyDescent="0.25">
      <c r="F221" s="16"/>
      <c r="G221" s="9"/>
    </row>
    <row r="222" spans="6:7" x14ac:dyDescent="0.25">
      <c r="F222" s="16"/>
      <c r="G222" s="9"/>
    </row>
    <row r="223" spans="6:7" x14ac:dyDescent="0.25">
      <c r="F223" s="16"/>
      <c r="G223" s="9"/>
    </row>
    <row r="224" spans="6:7" x14ac:dyDescent="0.25">
      <c r="F224" s="16"/>
      <c r="G224" s="9"/>
    </row>
    <row r="225" spans="6:7" x14ac:dyDescent="0.25">
      <c r="F225" s="16"/>
      <c r="G225" s="9"/>
    </row>
    <row r="226" spans="6:7" x14ac:dyDescent="0.25">
      <c r="F226" s="16"/>
      <c r="G226" s="9"/>
    </row>
    <row r="227" spans="6:7" x14ac:dyDescent="0.25">
      <c r="F227" s="16"/>
      <c r="G227" s="9"/>
    </row>
    <row r="228" spans="6:7" x14ac:dyDescent="0.25">
      <c r="F228" s="16"/>
      <c r="G228" s="9"/>
    </row>
    <row r="229" spans="6:7" x14ac:dyDescent="0.25">
      <c r="F229" s="16"/>
      <c r="G229" s="9"/>
    </row>
    <row r="230" spans="6:7" x14ac:dyDescent="0.25">
      <c r="F230" s="16"/>
      <c r="G230" s="9"/>
    </row>
    <row r="231" spans="6:7" x14ac:dyDescent="0.25">
      <c r="F231" s="16"/>
      <c r="G231" s="9"/>
    </row>
    <row r="232" spans="6:7" x14ac:dyDescent="0.25">
      <c r="F232" s="16"/>
      <c r="G232" s="9"/>
    </row>
    <row r="233" spans="6:7" x14ac:dyDescent="0.25">
      <c r="F233" s="16"/>
      <c r="G233" s="9"/>
    </row>
    <row r="234" spans="6:7" x14ac:dyDescent="0.25">
      <c r="F234" s="16"/>
      <c r="G234" s="9"/>
    </row>
    <row r="235" spans="6:7" x14ac:dyDescent="0.25">
      <c r="F235" s="16"/>
      <c r="G235" s="9"/>
    </row>
    <row r="236" spans="6:7" x14ac:dyDescent="0.25">
      <c r="F236" s="16"/>
      <c r="G236" s="9"/>
    </row>
    <row r="237" spans="6:7" x14ac:dyDescent="0.25">
      <c r="F237" s="16"/>
      <c r="G237" s="9"/>
    </row>
    <row r="238" spans="6:7" x14ac:dyDescent="0.25">
      <c r="F238" s="16"/>
      <c r="G238" s="9"/>
    </row>
    <row r="239" spans="6:7" x14ac:dyDescent="0.25">
      <c r="F239" s="16"/>
      <c r="G239" s="9"/>
    </row>
    <row r="240" spans="6:7" x14ac:dyDescent="0.25">
      <c r="F240" s="16"/>
      <c r="G240" s="9"/>
    </row>
    <row r="241" spans="6:7" x14ac:dyDescent="0.25">
      <c r="F241" s="16"/>
      <c r="G241" s="9"/>
    </row>
    <row r="242" spans="6:7" x14ac:dyDescent="0.25">
      <c r="F242" s="16"/>
      <c r="G242" s="9"/>
    </row>
    <row r="243" spans="6:7" x14ac:dyDescent="0.25">
      <c r="F243" s="16"/>
      <c r="G243" s="9"/>
    </row>
    <row r="244" spans="6:7" x14ac:dyDescent="0.25">
      <c r="F244" s="16"/>
      <c r="G244" s="9"/>
    </row>
    <row r="245" spans="6:7" x14ac:dyDescent="0.25">
      <c r="F245" s="16"/>
      <c r="G245" s="9"/>
    </row>
    <row r="246" spans="6:7" x14ac:dyDescent="0.25">
      <c r="F246" s="16"/>
      <c r="G246" s="9"/>
    </row>
    <row r="247" spans="6:7" x14ac:dyDescent="0.25">
      <c r="F247" s="16"/>
      <c r="G247" s="9"/>
    </row>
    <row r="248" spans="6:7" x14ac:dyDescent="0.25">
      <c r="F248" s="16"/>
      <c r="G248" s="9"/>
    </row>
    <row r="249" spans="6:7" x14ac:dyDescent="0.25">
      <c r="F249" s="16"/>
      <c r="G249" s="9"/>
    </row>
    <row r="250" spans="6:7" x14ac:dyDescent="0.25">
      <c r="F250" s="16"/>
      <c r="G250" s="9"/>
    </row>
    <row r="251" spans="6:7" x14ac:dyDescent="0.25">
      <c r="F251" s="16"/>
      <c r="G251" s="9"/>
    </row>
    <row r="252" spans="6:7" x14ac:dyDescent="0.25">
      <c r="F252" s="16"/>
      <c r="G252" s="9"/>
    </row>
    <row r="253" spans="6:7" x14ac:dyDescent="0.25">
      <c r="F253" s="16"/>
      <c r="G253" s="9"/>
    </row>
    <row r="254" spans="6:7" x14ac:dyDescent="0.25">
      <c r="F254" s="16"/>
      <c r="G254" s="9"/>
    </row>
    <row r="255" spans="6:7" x14ac:dyDescent="0.25">
      <c r="F255" s="16"/>
      <c r="G255" s="9"/>
    </row>
    <row r="256" spans="6:7" x14ac:dyDescent="0.25">
      <c r="F256" s="16"/>
      <c r="G256" s="9"/>
    </row>
    <row r="257" spans="6:7" x14ac:dyDescent="0.25">
      <c r="F257" s="16"/>
      <c r="G257" s="9"/>
    </row>
    <row r="258" spans="6:7" x14ac:dyDescent="0.25">
      <c r="F258" s="16"/>
      <c r="G258" s="9"/>
    </row>
    <row r="259" spans="6:7" x14ac:dyDescent="0.25">
      <c r="F259" s="16"/>
      <c r="G259" s="9"/>
    </row>
    <row r="260" spans="6:7" x14ac:dyDescent="0.25">
      <c r="F260" s="16"/>
      <c r="G260" s="9"/>
    </row>
    <row r="261" spans="6:7" x14ac:dyDescent="0.25">
      <c r="F261" s="16"/>
      <c r="G261" s="9"/>
    </row>
    <row r="262" spans="6:7" x14ac:dyDescent="0.25">
      <c r="F262" s="16"/>
      <c r="G262" s="9"/>
    </row>
    <row r="263" spans="6:7" x14ac:dyDescent="0.25">
      <c r="F263" s="16"/>
      <c r="G263" s="9"/>
    </row>
    <row r="264" spans="6:7" x14ac:dyDescent="0.25">
      <c r="F264" s="16"/>
      <c r="G264" s="9"/>
    </row>
    <row r="265" spans="6:7" x14ac:dyDescent="0.25">
      <c r="F265" s="16"/>
      <c r="G265" s="9"/>
    </row>
    <row r="266" spans="6:7" x14ac:dyDescent="0.25">
      <c r="F266" s="16"/>
      <c r="G266" s="9"/>
    </row>
    <row r="267" spans="6:7" x14ac:dyDescent="0.25">
      <c r="F267" s="16"/>
      <c r="G267" s="9"/>
    </row>
    <row r="268" spans="6:7" x14ac:dyDescent="0.25">
      <c r="F268" s="16"/>
      <c r="G268" s="9"/>
    </row>
    <row r="269" spans="6:7" x14ac:dyDescent="0.25">
      <c r="F269" s="16"/>
      <c r="G269" s="9"/>
    </row>
    <row r="270" spans="6:7" x14ac:dyDescent="0.25">
      <c r="F270" s="16"/>
      <c r="G270" s="9"/>
    </row>
    <row r="271" spans="6:7" x14ac:dyDescent="0.25">
      <c r="F271" s="16"/>
      <c r="G271" s="9"/>
    </row>
    <row r="272" spans="6:7" x14ac:dyDescent="0.25">
      <c r="F272" s="16"/>
      <c r="G272" s="9"/>
    </row>
    <row r="273" spans="6:7" x14ac:dyDescent="0.25">
      <c r="F273" s="16"/>
      <c r="G273" s="9"/>
    </row>
    <row r="274" spans="6:7" x14ac:dyDescent="0.25">
      <c r="F274" s="16"/>
      <c r="G274" s="9"/>
    </row>
    <row r="275" spans="6:7" x14ac:dyDescent="0.25">
      <c r="F275" s="16"/>
      <c r="G275" s="9"/>
    </row>
    <row r="276" spans="6:7" x14ac:dyDescent="0.25">
      <c r="F276" s="16"/>
      <c r="G276" s="9"/>
    </row>
    <row r="277" spans="6:7" x14ac:dyDescent="0.25">
      <c r="F277" s="16"/>
      <c r="G277" s="9"/>
    </row>
    <row r="278" spans="6:7" x14ac:dyDescent="0.25">
      <c r="F278" s="16"/>
      <c r="G278" s="9"/>
    </row>
    <row r="279" spans="6:7" x14ac:dyDescent="0.25">
      <c r="F279" s="16"/>
      <c r="G279" s="9"/>
    </row>
    <row r="280" spans="6:7" x14ac:dyDescent="0.25">
      <c r="F280" s="16"/>
      <c r="G280" s="9"/>
    </row>
    <row r="281" spans="6:7" x14ac:dyDescent="0.25">
      <c r="F281" s="16"/>
      <c r="G281" s="9"/>
    </row>
    <row r="282" spans="6:7" x14ac:dyDescent="0.25">
      <c r="F282" s="16"/>
      <c r="G282" s="9"/>
    </row>
    <row r="283" spans="6:7" x14ac:dyDescent="0.25">
      <c r="F283" s="16"/>
      <c r="G283" s="9"/>
    </row>
    <row r="284" spans="6:7" x14ac:dyDescent="0.25">
      <c r="F284" s="16"/>
      <c r="G284" s="9"/>
    </row>
    <row r="285" spans="6:7" x14ac:dyDescent="0.25">
      <c r="F285" s="16"/>
      <c r="G285" s="9"/>
    </row>
    <row r="286" spans="6:7" x14ac:dyDescent="0.25">
      <c r="F286" s="16"/>
      <c r="G286" s="9"/>
    </row>
    <row r="287" spans="6:7" x14ac:dyDescent="0.25">
      <c r="F287" s="16"/>
      <c r="G287" s="9"/>
    </row>
    <row r="288" spans="6:7" x14ac:dyDescent="0.25">
      <c r="F288" s="16"/>
      <c r="G288" s="9"/>
    </row>
    <row r="289" spans="6:7" x14ac:dyDescent="0.25">
      <c r="F289" s="16"/>
      <c r="G289" s="9"/>
    </row>
    <row r="290" spans="6:7" x14ac:dyDescent="0.25">
      <c r="F290" s="16"/>
      <c r="G290" s="9"/>
    </row>
    <row r="291" spans="6:7" x14ac:dyDescent="0.25">
      <c r="F291" s="16"/>
      <c r="G291" s="9"/>
    </row>
    <row r="292" spans="6:7" x14ac:dyDescent="0.25">
      <c r="F292" s="16"/>
      <c r="G292" s="9"/>
    </row>
    <row r="293" spans="6:7" x14ac:dyDescent="0.25">
      <c r="F293" s="16"/>
      <c r="G293" s="9"/>
    </row>
    <row r="294" spans="6:7" x14ac:dyDescent="0.25">
      <c r="F294" s="16"/>
      <c r="G294" s="9"/>
    </row>
    <row r="295" spans="6:7" x14ac:dyDescent="0.25">
      <c r="F295" s="16"/>
      <c r="G295" s="9"/>
    </row>
    <row r="296" spans="6:7" x14ac:dyDescent="0.25">
      <c r="F296" s="16"/>
      <c r="G296" s="9"/>
    </row>
    <row r="297" spans="6:7" x14ac:dyDescent="0.25">
      <c r="F297" s="16"/>
      <c r="G297" s="9"/>
    </row>
    <row r="298" spans="6:7" x14ac:dyDescent="0.25">
      <c r="F298" s="16"/>
      <c r="G298" s="9"/>
    </row>
    <row r="299" spans="6:7" x14ac:dyDescent="0.25">
      <c r="F299" s="16"/>
      <c r="G299" s="9"/>
    </row>
    <row r="300" spans="6:7" x14ac:dyDescent="0.25">
      <c r="F300" s="16"/>
      <c r="G300" s="9"/>
    </row>
    <row r="301" spans="6:7" x14ac:dyDescent="0.25">
      <c r="F301" s="16"/>
      <c r="G301" s="9"/>
    </row>
    <row r="302" spans="6:7" x14ac:dyDescent="0.25">
      <c r="F302" s="16"/>
      <c r="G302" s="9"/>
    </row>
    <row r="303" spans="6:7" x14ac:dyDescent="0.25">
      <c r="F303" s="16"/>
      <c r="G303" s="9"/>
    </row>
    <row r="304" spans="6:7" x14ac:dyDescent="0.25">
      <c r="F304" s="16"/>
      <c r="G304" s="9"/>
    </row>
    <row r="305" spans="6:7" x14ac:dyDescent="0.25">
      <c r="F305" s="16"/>
      <c r="G305" s="9"/>
    </row>
    <row r="306" spans="6:7" x14ac:dyDescent="0.25">
      <c r="F306" s="16"/>
      <c r="G306" s="9"/>
    </row>
    <row r="307" spans="6:7" x14ac:dyDescent="0.25">
      <c r="F307" s="16"/>
      <c r="G307" s="9"/>
    </row>
    <row r="308" spans="6:7" x14ac:dyDescent="0.25">
      <c r="F308" s="16"/>
      <c r="G308" s="9"/>
    </row>
    <row r="309" spans="6:7" x14ac:dyDescent="0.25">
      <c r="F309" s="16"/>
      <c r="G309" s="9"/>
    </row>
    <row r="310" spans="6:7" x14ac:dyDescent="0.25">
      <c r="F310" s="16"/>
      <c r="G310" s="9"/>
    </row>
    <row r="311" spans="6:7" x14ac:dyDescent="0.25">
      <c r="F311" s="16"/>
      <c r="G311" s="9"/>
    </row>
    <row r="312" spans="6:7" x14ac:dyDescent="0.25">
      <c r="F312" s="16"/>
      <c r="G312" s="9"/>
    </row>
    <row r="313" spans="6:7" x14ac:dyDescent="0.25">
      <c r="F313" s="16"/>
      <c r="G313" s="9"/>
    </row>
    <row r="314" spans="6:7" x14ac:dyDescent="0.25">
      <c r="F314" s="16"/>
      <c r="G314" s="9"/>
    </row>
    <row r="315" spans="6:7" x14ac:dyDescent="0.25">
      <c r="F315" s="16"/>
      <c r="G315" s="9"/>
    </row>
    <row r="316" spans="6:7" x14ac:dyDescent="0.25">
      <c r="F316" s="16"/>
      <c r="G316" s="9"/>
    </row>
    <row r="317" spans="6:7" x14ac:dyDescent="0.25">
      <c r="F317" s="16"/>
      <c r="G317" s="9"/>
    </row>
    <row r="318" spans="6:7" x14ac:dyDescent="0.25">
      <c r="F318" s="16"/>
      <c r="G318" s="9"/>
    </row>
    <row r="319" spans="6:7" x14ac:dyDescent="0.25">
      <c r="F319" s="16"/>
      <c r="G319" s="9"/>
    </row>
    <row r="320" spans="6:7" x14ac:dyDescent="0.25">
      <c r="F320" s="16"/>
      <c r="G320" s="9"/>
    </row>
    <row r="321" spans="6:7" x14ac:dyDescent="0.25">
      <c r="F321" s="16"/>
      <c r="G321" s="9"/>
    </row>
    <row r="322" spans="6:7" x14ac:dyDescent="0.25">
      <c r="F322" s="16"/>
      <c r="G322" s="9"/>
    </row>
    <row r="323" spans="6:7" x14ac:dyDescent="0.25">
      <c r="F323" s="16"/>
      <c r="G323" s="9"/>
    </row>
    <row r="324" spans="6:7" x14ac:dyDescent="0.25">
      <c r="F324" s="16"/>
      <c r="G324" s="9"/>
    </row>
    <row r="325" spans="6:7" x14ac:dyDescent="0.25">
      <c r="F325" s="16"/>
      <c r="G325" s="9"/>
    </row>
    <row r="326" spans="6:7" x14ac:dyDescent="0.25">
      <c r="F326" s="16"/>
      <c r="G326" s="9"/>
    </row>
    <row r="327" spans="6:7" x14ac:dyDescent="0.25">
      <c r="F327" s="16"/>
      <c r="G327" s="9"/>
    </row>
    <row r="328" spans="6:7" x14ac:dyDescent="0.25">
      <c r="F328" s="16"/>
      <c r="G328" s="9"/>
    </row>
    <row r="329" spans="6:7" x14ac:dyDescent="0.25">
      <c r="F329" s="16"/>
      <c r="G329" s="9"/>
    </row>
    <row r="330" spans="6:7" x14ac:dyDescent="0.25">
      <c r="F330" s="16"/>
      <c r="G330" s="9"/>
    </row>
    <row r="331" spans="6:7" x14ac:dyDescent="0.25">
      <c r="F331" s="16"/>
      <c r="G331" s="9"/>
    </row>
    <row r="332" spans="6:7" x14ac:dyDescent="0.25">
      <c r="F332" s="16"/>
      <c r="G332" s="9"/>
    </row>
    <row r="333" spans="6:7" x14ac:dyDescent="0.25">
      <c r="F333" s="16"/>
      <c r="G333" s="9"/>
    </row>
    <row r="334" spans="6:7" x14ac:dyDescent="0.25">
      <c r="F334" s="16"/>
      <c r="G334" s="9"/>
    </row>
    <row r="335" spans="6:7" x14ac:dyDescent="0.25">
      <c r="F335" s="16"/>
      <c r="G335" s="9"/>
    </row>
    <row r="336" spans="6:7" x14ac:dyDescent="0.25">
      <c r="F336" s="16"/>
      <c r="G336" s="9"/>
    </row>
    <row r="337" spans="6:7" x14ac:dyDescent="0.25">
      <c r="F337" s="16"/>
      <c r="G337" s="9"/>
    </row>
    <row r="338" spans="6:7" x14ac:dyDescent="0.25">
      <c r="F338" s="16"/>
      <c r="G338" s="9"/>
    </row>
    <row r="339" spans="6:7" x14ac:dyDescent="0.25">
      <c r="F339" s="16"/>
      <c r="G339" s="9"/>
    </row>
    <row r="340" spans="6:7" x14ac:dyDescent="0.25">
      <c r="F340" s="16"/>
      <c r="G340" s="9"/>
    </row>
    <row r="341" spans="6:7" x14ac:dyDescent="0.25">
      <c r="F341" s="16"/>
      <c r="G341" s="9"/>
    </row>
    <row r="342" spans="6:7" x14ac:dyDescent="0.25">
      <c r="F342" s="16"/>
      <c r="G342" s="9"/>
    </row>
    <row r="343" spans="6:7" x14ac:dyDescent="0.25">
      <c r="F343" s="16"/>
      <c r="G343" s="9"/>
    </row>
    <row r="344" spans="6:7" x14ac:dyDescent="0.25">
      <c r="F344" s="16"/>
      <c r="G344" s="9"/>
    </row>
    <row r="345" spans="6:7" x14ac:dyDescent="0.25">
      <c r="F345" s="16"/>
      <c r="G345" s="9"/>
    </row>
    <row r="346" spans="6:7" x14ac:dyDescent="0.25">
      <c r="F346" s="16"/>
      <c r="G346" s="9"/>
    </row>
    <row r="347" spans="6:7" x14ac:dyDescent="0.25">
      <c r="F347" s="16"/>
      <c r="G347" s="9"/>
    </row>
    <row r="348" spans="6:7" x14ac:dyDescent="0.25">
      <c r="F348" s="16"/>
      <c r="G348" s="9"/>
    </row>
    <row r="349" spans="6:7" x14ac:dyDescent="0.25">
      <c r="F349" s="16"/>
      <c r="G349" s="9"/>
    </row>
    <row r="350" spans="6:7" x14ac:dyDescent="0.25">
      <c r="F350" s="16"/>
      <c r="G350" s="9"/>
    </row>
    <row r="351" spans="6:7" x14ac:dyDescent="0.25">
      <c r="F351" s="16"/>
      <c r="G351" s="9"/>
    </row>
    <row r="352" spans="6:7" x14ac:dyDescent="0.25">
      <c r="F352" s="16"/>
      <c r="G352" s="9"/>
    </row>
    <row r="353" spans="6:7" x14ac:dyDescent="0.25">
      <c r="F353" s="16"/>
      <c r="G353" s="9"/>
    </row>
    <row r="354" spans="6:7" x14ac:dyDescent="0.25">
      <c r="F354" s="16"/>
      <c r="G354" s="9"/>
    </row>
    <row r="355" spans="6:7" x14ac:dyDescent="0.25">
      <c r="F355" s="16"/>
      <c r="G355" s="9"/>
    </row>
    <row r="356" spans="6:7" x14ac:dyDescent="0.25">
      <c r="F356" s="16"/>
      <c r="G356" s="9"/>
    </row>
    <row r="357" spans="6:7" x14ac:dyDescent="0.25">
      <c r="F357" s="16"/>
      <c r="G357" s="9"/>
    </row>
    <row r="358" spans="6:7" x14ac:dyDescent="0.25">
      <c r="F358" s="16"/>
      <c r="G358" s="9"/>
    </row>
    <row r="359" spans="6:7" x14ac:dyDescent="0.25">
      <c r="F359" s="16"/>
      <c r="G359" s="9"/>
    </row>
    <row r="360" spans="6:7" x14ac:dyDescent="0.25">
      <c r="F360" s="16"/>
      <c r="G360" s="9"/>
    </row>
    <row r="361" spans="6:7" x14ac:dyDescent="0.25">
      <c r="F361" s="16"/>
      <c r="G361" s="9"/>
    </row>
    <row r="362" spans="6:7" x14ac:dyDescent="0.25">
      <c r="F362" s="16"/>
      <c r="G362" s="9"/>
    </row>
    <row r="363" spans="6:7" x14ac:dyDescent="0.25">
      <c r="F363" s="16"/>
      <c r="G363" s="9"/>
    </row>
    <row r="364" spans="6:7" x14ac:dyDescent="0.25">
      <c r="F364" s="16"/>
      <c r="G364" s="9"/>
    </row>
    <row r="365" spans="6:7" x14ac:dyDescent="0.25">
      <c r="F365" s="16"/>
      <c r="G365" s="9"/>
    </row>
    <row r="366" spans="6:7" x14ac:dyDescent="0.25">
      <c r="F366" s="16"/>
      <c r="G366" s="9"/>
    </row>
    <row r="367" spans="6:7" x14ac:dyDescent="0.25">
      <c r="F367" s="16"/>
      <c r="G367" s="9"/>
    </row>
    <row r="368" spans="6:7" x14ac:dyDescent="0.25">
      <c r="F368" s="16"/>
      <c r="G368" s="9"/>
    </row>
    <row r="369" spans="6:7" x14ac:dyDescent="0.25">
      <c r="F369" s="16"/>
      <c r="G369" s="9"/>
    </row>
    <row r="370" spans="6:7" x14ac:dyDescent="0.25">
      <c r="F370" s="16"/>
      <c r="G370" s="9"/>
    </row>
    <row r="371" spans="6:7" x14ac:dyDescent="0.25">
      <c r="F371" s="16"/>
      <c r="G371" s="9"/>
    </row>
    <row r="372" spans="6:7" x14ac:dyDescent="0.25">
      <c r="F372" s="16"/>
      <c r="G372" s="9"/>
    </row>
    <row r="373" spans="6:7" x14ac:dyDescent="0.25">
      <c r="F373" s="16"/>
      <c r="G373" s="9"/>
    </row>
    <row r="374" spans="6:7" x14ac:dyDescent="0.25">
      <c r="F374" s="16"/>
      <c r="G374" s="9"/>
    </row>
    <row r="375" spans="6:7" x14ac:dyDescent="0.25">
      <c r="F375" s="16"/>
      <c r="G375" s="9"/>
    </row>
    <row r="376" spans="6:7" x14ac:dyDescent="0.25">
      <c r="F376" s="16"/>
      <c r="G376" s="9"/>
    </row>
    <row r="377" spans="6:7" x14ac:dyDescent="0.25">
      <c r="F377" s="16"/>
      <c r="G377" s="9"/>
    </row>
    <row r="378" spans="6:7" x14ac:dyDescent="0.25">
      <c r="F378" s="16"/>
      <c r="G378" s="9"/>
    </row>
    <row r="379" spans="6:7" x14ac:dyDescent="0.25">
      <c r="F379" s="16"/>
      <c r="G379" s="9"/>
    </row>
    <row r="380" spans="6:7" x14ac:dyDescent="0.25">
      <c r="F380" s="16"/>
      <c r="G380" s="9"/>
    </row>
    <row r="381" spans="6:7" x14ac:dyDescent="0.25">
      <c r="F381" s="16"/>
      <c r="G381" s="9"/>
    </row>
    <row r="382" spans="6:7" x14ac:dyDescent="0.25">
      <c r="F382" s="16"/>
      <c r="G382" s="9"/>
    </row>
    <row r="383" spans="6:7" x14ac:dyDescent="0.25">
      <c r="F383" s="16"/>
      <c r="G383" s="9"/>
    </row>
    <row r="384" spans="6:7" x14ac:dyDescent="0.25">
      <c r="F384" s="16"/>
      <c r="G384" s="9"/>
    </row>
    <row r="385" spans="6:7" x14ac:dyDescent="0.25">
      <c r="F385" s="16"/>
      <c r="G385" s="9"/>
    </row>
    <row r="386" spans="6:7" x14ac:dyDescent="0.25">
      <c r="F386" s="16"/>
      <c r="G386" s="9"/>
    </row>
    <row r="387" spans="6:7" x14ac:dyDescent="0.25">
      <c r="F387" s="16"/>
      <c r="G387" s="9"/>
    </row>
    <row r="388" spans="6:7" x14ac:dyDescent="0.25">
      <c r="F388" s="16"/>
      <c r="G388" s="9"/>
    </row>
    <row r="389" spans="6:7" x14ac:dyDescent="0.25">
      <c r="F389" s="16"/>
      <c r="G389" s="9"/>
    </row>
    <row r="390" spans="6:7" x14ac:dyDescent="0.25">
      <c r="F390" s="16"/>
      <c r="G390" s="9"/>
    </row>
    <row r="391" spans="6:7" x14ac:dyDescent="0.25">
      <c r="F391" s="16"/>
      <c r="G391" s="9"/>
    </row>
    <row r="392" spans="6:7" x14ac:dyDescent="0.25">
      <c r="F392" s="16"/>
      <c r="G392" s="9"/>
    </row>
    <row r="393" spans="6:7" x14ac:dyDescent="0.25">
      <c r="F393" s="16"/>
      <c r="G393" s="9"/>
    </row>
    <row r="394" spans="6:7" x14ac:dyDescent="0.25">
      <c r="F394" s="16"/>
      <c r="G394" s="9"/>
    </row>
    <row r="395" spans="6:7" x14ac:dyDescent="0.25">
      <c r="F395" s="16"/>
      <c r="G395" s="9"/>
    </row>
    <row r="396" spans="6:7" x14ac:dyDescent="0.25">
      <c r="F396" s="16"/>
      <c r="G396" s="9"/>
    </row>
    <row r="397" spans="6:7" x14ac:dyDescent="0.25">
      <c r="F397" s="16"/>
      <c r="G397" s="9"/>
    </row>
    <row r="398" spans="6:7" x14ac:dyDescent="0.25">
      <c r="F398" s="16"/>
      <c r="G398" s="9"/>
    </row>
    <row r="399" spans="6:7" x14ac:dyDescent="0.25">
      <c r="F399" s="16"/>
      <c r="G399" s="9"/>
    </row>
    <row r="400" spans="6:7" x14ac:dyDescent="0.25">
      <c r="F400" s="16"/>
      <c r="G400" s="9"/>
    </row>
    <row r="401" spans="6:7" x14ac:dyDescent="0.25">
      <c r="F401" s="16"/>
      <c r="G401" s="9"/>
    </row>
    <row r="402" spans="6:7" x14ac:dyDescent="0.25">
      <c r="F402" s="16"/>
      <c r="G402" s="9"/>
    </row>
    <row r="403" spans="6:7" x14ac:dyDescent="0.25">
      <c r="F403" s="16"/>
      <c r="G403" s="9"/>
    </row>
    <row r="404" spans="6:7" x14ac:dyDescent="0.25">
      <c r="F404" s="16"/>
      <c r="G404" s="9"/>
    </row>
    <row r="405" spans="6:7" x14ac:dyDescent="0.25">
      <c r="F405" s="16"/>
      <c r="G405" s="9"/>
    </row>
    <row r="406" spans="6:7" x14ac:dyDescent="0.25">
      <c r="F406" s="16"/>
      <c r="G406" s="9"/>
    </row>
    <row r="407" spans="6:7" x14ac:dyDescent="0.25">
      <c r="F407" s="16"/>
      <c r="G407" s="9"/>
    </row>
    <row r="408" spans="6:7" x14ac:dyDescent="0.25">
      <c r="F408" s="16"/>
      <c r="G408" s="9"/>
    </row>
    <row r="409" spans="6:7" x14ac:dyDescent="0.25">
      <c r="F409" s="16"/>
      <c r="G409" s="9"/>
    </row>
    <row r="410" spans="6:7" x14ac:dyDescent="0.25">
      <c r="F410" s="16"/>
      <c r="G410" s="9"/>
    </row>
    <row r="411" spans="6:7" x14ac:dyDescent="0.25">
      <c r="F411" s="16"/>
      <c r="G411" s="9"/>
    </row>
    <row r="412" spans="6:7" x14ac:dyDescent="0.25">
      <c r="F412" s="16"/>
      <c r="G412" s="9"/>
    </row>
    <row r="413" spans="6:7" x14ac:dyDescent="0.25">
      <c r="F413" s="16"/>
      <c r="G413" s="9"/>
    </row>
    <row r="414" spans="6:7" x14ac:dyDescent="0.25">
      <c r="F414" s="16"/>
      <c r="G414" s="9"/>
    </row>
  </sheetData>
  <autoFilter ref="A9:G118" xr:uid="{38F98FA7-1029-45F0-A2FE-3F61ED999AA9}"/>
  <mergeCells count="18">
    <mergeCell ref="F157:F159"/>
    <mergeCell ref="G157:G159"/>
    <mergeCell ref="A157:A159"/>
    <mergeCell ref="B157:B159"/>
    <mergeCell ref="C157:C159"/>
    <mergeCell ref="D157:D159"/>
    <mergeCell ref="E157:E159"/>
    <mergeCell ref="C8:C10"/>
    <mergeCell ref="B8:B10"/>
    <mergeCell ref="A8:A10"/>
    <mergeCell ref="F5:G5"/>
    <mergeCell ref="F6:G6"/>
    <mergeCell ref="D5:E5"/>
    <mergeCell ref="D6:E6"/>
    <mergeCell ref="G8:G10"/>
    <mergeCell ref="F8:F10"/>
    <mergeCell ref="E8:E10"/>
    <mergeCell ref="D8:D10"/>
  </mergeCells>
  <printOptions horizontalCentered="1"/>
  <pageMargins left="0.5" right="0.5" top="0.5" bottom="0.5" header="0.3" footer="0.3"/>
  <pageSetup scale="61" fitToHeight="0" orientation="portrait" r:id="rId1"/>
  <headerFooter>
    <oddHeader>Page &amp;P of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BA505731464746B88FEAB30C36EAFF" ma:contentTypeVersion="12" ma:contentTypeDescription="Create a new document." ma:contentTypeScope="" ma:versionID="322b7cd4117a0b985e83ed051e947fb1">
  <xsd:schema xmlns:xsd="http://www.w3.org/2001/XMLSchema" xmlns:xs="http://www.w3.org/2001/XMLSchema" xmlns:p="http://schemas.microsoft.com/office/2006/metadata/properties" xmlns:ns2="21bda705-b1ec-49c5-a1b8-8b0086c95b5d" xmlns:ns3="7cdf24f1-caeb-43c9-9249-3e0cc2a8c53e" targetNamespace="http://schemas.microsoft.com/office/2006/metadata/properties" ma:root="true" ma:fieldsID="99c3fee35f017865bc64d64d130fb005" ns2:_="" ns3:_="">
    <xsd:import namespace="21bda705-b1ec-49c5-a1b8-8b0086c95b5d"/>
    <xsd:import namespace="7cdf24f1-caeb-43c9-9249-3e0cc2a8c5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da705-b1ec-49c5-a1b8-8b0086c95b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ee71749-6b85-44f1-871d-35361629cd0e}" ma:internalName="TaxCatchAll" ma:showField="CatchAllData" ma:web="21bda705-b1ec-49c5-a1b8-8b0086c95b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f24f1-caeb-43c9-9249-3e0cc2a8c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b26da26-9f99-4f71-8430-91beb306ce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df24f1-caeb-43c9-9249-3e0cc2a8c53e">
      <Terms xmlns="http://schemas.microsoft.com/office/infopath/2007/PartnerControls"/>
    </lcf76f155ced4ddcb4097134ff3c332f>
    <TaxCatchAll xmlns="21bda705-b1ec-49c5-a1b8-8b0086c95b5d" xsi:nil="true"/>
  </documentManagement>
</p:properties>
</file>

<file path=customXml/itemProps1.xml><?xml version="1.0" encoding="utf-8"?>
<ds:datastoreItem xmlns:ds="http://schemas.openxmlformats.org/officeDocument/2006/customXml" ds:itemID="{0A9F7A08-9533-44CC-B7CB-F4D1D9306B94}"/>
</file>

<file path=customXml/itemProps2.xml><?xml version="1.0" encoding="utf-8"?>
<ds:datastoreItem xmlns:ds="http://schemas.openxmlformats.org/officeDocument/2006/customXml" ds:itemID="{E23C86CD-83D1-4F90-BFF1-39F33B69B3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F11F84-02F8-4F2B-8D7B-ECEF4BF46D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NLTC Estimate</vt:lpstr>
      <vt:lpstr>NLTC SOV</vt:lpstr>
      <vt:lpstr>'NLTC Estimate'!Print_Area</vt:lpstr>
      <vt:lpstr>'NLTC SOV'!Print_Area</vt:lpstr>
      <vt:lpstr>'NLTC Estimate'!Print_Titles</vt:lpstr>
      <vt:lpstr>'NLTC SOV'!Print_Titles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Casey McKay</dc:creator>
  <cp:keywords/>
  <dc:description/>
  <cp:lastModifiedBy>Kalvin Williams</cp:lastModifiedBy>
  <cp:revision/>
  <dcterms:created xsi:type="dcterms:W3CDTF">2022-05-02T16:40:42Z</dcterms:created>
  <dcterms:modified xsi:type="dcterms:W3CDTF">2023-07-19T13:53:21Z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a3fd3-029b-403d-91b4-1dc930cb0e60_Enabled">
    <vt:lpwstr>true</vt:lpwstr>
  </property>
  <property fmtid="{D5CDD505-2E9C-101B-9397-08002B2CF9AE}" pid="3" name="MSIP_Label_82fa3fd3-029b-403d-91b4-1dc930cb0e60_SetDate">
    <vt:lpwstr>2023-06-14T23:12:33Z</vt:lpwstr>
  </property>
  <property fmtid="{D5CDD505-2E9C-101B-9397-08002B2CF9AE}" pid="4" name="MSIP_Label_82fa3fd3-029b-403d-91b4-1dc930cb0e60_Method">
    <vt:lpwstr>Standard</vt:lpwstr>
  </property>
  <property fmtid="{D5CDD505-2E9C-101B-9397-08002B2CF9AE}" pid="5" name="MSIP_Label_82fa3fd3-029b-403d-91b4-1dc930cb0e60_Name">
    <vt:lpwstr>82fa3fd3-029b-403d-91b4-1dc930cb0e60</vt:lpwstr>
  </property>
  <property fmtid="{D5CDD505-2E9C-101B-9397-08002B2CF9AE}" pid="6" name="MSIP_Label_82fa3fd3-029b-403d-91b4-1dc930cb0e60_SiteId">
    <vt:lpwstr>4ae48b41-0137-4599-8661-fc641fe77bea</vt:lpwstr>
  </property>
  <property fmtid="{D5CDD505-2E9C-101B-9397-08002B2CF9AE}" pid="7" name="MSIP_Label_82fa3fd3-029b-403d-91b4-1dc930cb0e60_ActionId">
    <vt:lpwstr>21329f1f-d8fa-469e-b8d6-b831af0ff167</vt:lpwstr>
  </property>
  <property fmtid="{D5CDD505-2E9C-101B-9397-08002B2CF9AE}" pid="8" name="MSIP_Label_82fa3fd3-029b-403d-91b4-1dc930cb0e60_ContentBits">
    <vt:lpwstr>0</vt:lpwstr>
  </property>
  <property fmtid="{D5CDD505-2E9C-101B-9397-08002B2CF9AE}" pid="9" name="ContentTypeId">
    <vt:lpwstr>0x0101004ABA505731464746B88FEAB30C36EAFF</vt:lpwstr>
  </property>
</Properties>
</file>